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pes\Downloads\"/>
    </mc:Choice>
  </mc:AlternateContent>
  <xr:revisionPtr revIDLastSave="0" documentId="8_{C12D3D69-E17F-4617-93F3-560175FA8613}" xr6:coauthVersionLast="47" xr6:coauthVersionMax="47" xr10:uidLastSave="{00000000-0000-0000-0000-000000000000}"/>
  <bookViews>
    <workbookView xWindow="-28920" yWindow="-120" windowWidth="29040" windowHeight="15840" tabRatio="652" firstSheet="2" xr2:uid="{15863413-FA30-4B5F-B65F-1D156F09FA9E}"/>
  </bookViews>
  <sheets>
    <sheet name="READ ME FIRST" sheetId="18" r:id="rId1"/>
    <sheet name="Communitywide-Area Plan" sheetId="13" r:id="rId2"/>
    <sheet name="(De minimis) Quick-Build" sheetId="20" r:id="rId3"/>
    <sheet name="(IC) Quick-Build" sheetId="19" r:id="rId4"/>
  </sheets>
  <definedNames>
    <definedName name="_xlnm.Print_Area" localSheetId="2">'(De minimis) Quick-Build'!$A$1:$T$51</definedName>
    <definedName name="_xlnm.Print_Area" localSheetId="3">'(IC) Quick-Build'!$A$1:$T$41</definedName>
    <definedName name="_xlnm.Print_Area" localSheetId="1">'Communitywide-Area Plan'!$A$1:$V$54</definedName>
    <definedName name="_xlnm.Print_Area" localSheetId="0">'READ ME FIRST'!$A$1:$E$59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9" l="1"/>
  <c r="S12" i="19"/>
  <c r="S11" i="19"/>
  <c r="S10" i="19"/>
  <c r="S9" i="19"/>
  <c r="R13" i="19"/>
  <c r="R12" i="19"/>
  <c r="R11" i="19"/>
  <c r="R10" i="19"/>
  <c r="R9" i="19"/>
  <c r="P13" i="19"/>
  <c r="P12" i="19"/>
  <c r="P11" i="19"/>
  <c r="P10" i="19"/>
  <c r="P9" i="19"/>
  <c r="N13" i="19"/>
  <c r="N12" i="19"/>
  <c r="N11" i="19"/>
  <c r="N10" i="19"/>
  <c r="N9" i="19"/>
  <c r="L13" i="19"/>
  <c r="L12" i="19"/>
  <c r="L11" i="19"/>
  <c r="L10" i="19"/>
  <c r="L9" i="19"/>
  <c r="J13" i="19"/>
  <c r="J12" i="19"/>
  <c r="J11" i="19"/>
  <c r="J10" i="19"/>
  <c r="J9" i="19"/>
  <c r="H13" i="19"/>
  <c r="H12" i="19"/>
  <c r="H11" i="19"/>
  <c r="H10" i="19"/>
  <c r="H9" i="19"/>
  <c r="F13" i="19"/>
  <c r="F12" i="19"/>
  <c r="F11" i="19"/>
  <c r="F10" i="19"/>
  <c r="F9" i="19"/>
  <c r="D13" i="19"/>
  <c r="D12" i="19"/>
  <c r="D11" i="19"/>
  <c r="D10" i="19"/>
  <c r="D9" i="19"/>
  <c r="S10" i="20"/>
  <c r="R14" i="20"/>
  <c r="R13" i="20"/>
  <c r="R12" i="20"/>
  <c r="R11" i="20"/>
  <c r="R10" i="20"/>
  <c r="P14" i="20"/>
  <c r="P13" i="20"/>
  <c r="P12" i="20"/>
  <c r="P11" i="20"/>
  <c r="P10" i="20"/>
  <c r="N14" i="20"/>
  <c r="N13" i="20"/>
  <c r="N12" i="20"/>
  <c r="N11" i="20"/>
  <c r="N10" i="20"/>
  <c r="L14" i="20"/>
  <c r="L13" i="20"/>
  <c r="L12" i="20"/>
  <c r="L11" i="20"/>
  <c r="L10" i="20"/>
  <c r="J14" i="20"/>
  <c r="J13" i="20"/>
  <c r="J12" i="20"/>
  <c r="J11" i="20"/>
  <c r="J10" i="20"/>
  <c r="H14" i="20"/>
  <c r="H13" i="20"/>
  <c r="H12" i="20"/>
  <c r="H11" i="20"/>
  <c r="H10" i="20"/>
  <c r="F14" i="20"/>
  <c r="F13" i="20"/>
  <c r="F12" i="20"/>
  <c r="F11" i="20"/>
  <c r="F10" i="20"/>
  <c r="D14" i="20"/>
  <c r="D13" i="20"/>
  <c r="D12" i="20"/>
  <c r="D11" i="20"/>
  <c r="D10" i="20"/>
  <c r="T37" i="20"/>
  <c r="E57" i="18" a="1"/>
  <c r="E57" i="18" s="1"/>
  <c r="E55" i="18" a="1"/>
  <c r="E55" i="18" s="1"/>
  <c r="E51" i="18"/>
  <c r="E49" i="18"/>
  <c r="E47" i="18"/>
  <c r="E45" i="18"/>
  <c r="E39" i="18" a="1"/>
  <c r="E39" i="18" s="1"/>
  <c r="E37" i="18" a="1"/>
  <c r="E37" i="18" s="1"/>
  <c r="E33" i="18"/>
  <c r="E31" i="18"/>
  <c r="E29" i="18"/>
  <c r="E23" i="18"/>
  <c r="E21" i="18"/>
  <c r="E17" i="18" a="1"/>
  <c r="E17" i="18" s="1"/>
  <c r="R24" i="19"/>
  <c r="P24" i="19"/>
  <c r="N24" i="19"/>
  <c r="L24" i="19"/>
  <c r="J24" i="19"/>
  <c r="H24" i="19"/>
  <c r="F24" i="19"/>
  <c r="D24" i="19"/>
  <c r="R24" i="20"/>
  <c r="P24" i="20"/>
  <c r="N24" i="20"/>
  <c r="L24" i="20"/>
  <c r="J24" i="20"/>
  <c r="H24" i="20"/>
  <c r="F24" i="20"/>
  <c r="D24" i="20"/>
  <c r="T22" i="20"/>
  <c r="T10" i="20" l="1"/>
  <c r="V40" i="13"/>
  <c r="V33" i="13"/>
  <c r="V32" i="13"/>
  <c r="V31" i="13"/>
  <c r="V30" i="13"/>
  <c r="V22" i="13"/>
  <c r="V23" i="13"/>
  <c r="V26" i="13"/>
  <c r="V25" i="13"/>
  <c r="T28" i="13"/>
  <c r="R28" i="13"/>
  <c r="P28" i="13"/>
  <c r="N28" i="13"/>
  <c r="L28" i="13"/>
  <c r="J28" i="13"/>
  <c r="H28" i="13"/>
  <c r="F28" i="13"/>
  <c r="T11" i="19" l="1"/>
  <c r="T10" i="19"/>
  <c r="V28" i="13"/>
  <c r="T24" i="20" l="1"/>
  <c r="T36" i="20"/>
  <c r="T39" i="20" s="1"/>
  <c r="T29" i="20"/>
  <c r="T28" i="20"/>
  <c r="T27" i="20"/>
  <c r="T26" i="20"/>
  <c r="T34" i="19"/>
  <c r="T33" i="19"/>
  <c r="N36" i="19"/>
  <c r="L36" i="19"/>
  <c r="N29" i="19"/>
  <c r="L29" i="19"/>
  <c r="T27" i="19"/>
  <c r="T26" i="19"/>
  <c r="T22" i="19"/>
  <c r="T24" i="19" s="1"/>
  <c r="T14" i="13"/>
  <c r="R14" i="13"/>
  <c r="T13" i="13"/>
  <c r="R13" i="13"/>
  <c r="T12" i="13"/>
  <c r="R12" i="13"/>
  <c r="T11" i="13"/>
  <c r="R11" i="13"/>
  <c r="T10" i="13"/>
  <c r="R10" i="13"/>
  <c r="E53" i="18" a="1"/>
  <c r="E53" i="18" s="1"/>
  <c r="E35" i="18" a="1"/>
  <c r="E35" i="18" s="1"/>
  <c r="R46" i="20"/>
  <c r="P46" i="20"/>
  <c r="N46" i="20"/>
  <c r="L46" i="20"/>
  <c r="J46" i="20"/>
  <c r="H46" i="20"/>
  <c r="F46" i="20"/>
  <c r="D46" i="20"/>
  <c r="T44" i="20"/>
  <c r="T43" i="20"/>
  <c r="R39" i="20"/>
  <c r="P39" i="20"/>
  <c r="N39" i="20"/>
  <c r="L39" i="20"/>
  <c r="J39" i="20"/>
  <c r="H39" i="20"/>
  <c r="F39" i="20"/>
  <c r="D39" i="20"/>
  <c r="R31" i="20"/>
  <c r="P31" i="20"/>
  <c r="N31" i="20"/>
  <c r="L31" i="20"/>
  <c r="J31" i="20"/>
  <c r="H31" i="20"/>
  <c r="F31" i="20"/>
  <c r="D31" i="20"/>
  <c r="S14" i="20"/>
  <c r="S13" i="20"/>
  <c r="S12" i="20"/>
  <c r="S11" i="20"/>
  <c r="E13" i="18" a="1"/>
  <c r="E13" i="18" s="1"/>
  <c r="E15" i="18" a="1"/>
  <c r="E15" i="18" s="1"/>
  <c r="R36" i="19"/>
  <c r="P36" i="19"/>
  <c r="J36" i="19"/>
  <c r="H36" i="19"/>
  <c r="F36" i="19"/>
  <c r="D36" i="19"/>
  <c r="R29" i="19"/>
  <c r="P29" i="19"/>
  <c r="J29" i="19"/>
  <c r="H29" i="19"/>
  <c r="F29" i="19"/>
  <c r="D29" i="19"/>
  <c r="D16" i="20" l="1"/>
  <c r="D18" i="20" s="1"/>
  <c r="T14" i="20"/>
  <c r="L16" i="20"/>
  <c r="L18" i="20" s="1"/>
  <c r="L20" i="20" s="1"/>
  <c r="F16" i="20"/>
  <c r="F18" i="20" s="1"/>
  <c r="F20" i="20" s="1"/>
  <c r="N16" i="20"/>
  <c r="N18" i="20" s="1"/>
  <c r="N20" i="20" s="1"/>
  <c r="N34" i="20" s="1"/>
  <c r="J16" i="20"/>
  <c r="J18" i="20" s="1"/>
  <c r="J20" i="20" s="1"/>
  <c r="T46" i="20"/>
  <c r="H16" i="20"/>
  <c r="H18" i="20" s="1"/>
  <c r="H20" i="20" s="1"/>
  <c r="H34" i="20" s="1"/>
  <c r="H40" i="20" s="1"/>
  <c r="H45" i="20" s="1"/>
  <c r="H47" i="20" s="1"/>
  <c r="D15" i="19"/>
  <c r="T12" i="19"/>
  <c r="T13" i="19"/>
  <c r="T36" i="19"/>
  <c r="T9" i="19"/>
  <c r="L30" i="19"/>
  <c r="L35" i="19" s="1"/>
  <c r="L37" i="19" s="1"/>
  <c r="N30" i="19"/>
  <c r="N35" i="19" s="1"/>
  <c r="N37" i="19" s="1"/>
  <c r="T31" i="20"/>
  <c r="T29" i="19"/>
  <c r="S16" i="20"/>
  <c r="P16" i="20"/>
  <c r="T11" i="20"/>
  <c r="R16" i="20"/>
  <c r="R18" i="20" s="1"/>
  <c r="R20" i="20" s="1"/>
  <c r="T13" i="20"/>
  <c r="S15" i="19"/>
  <c r="J15" i="19"/>
  <c r="J18" i="19" s="1"/>
  <c r="J17" i="19" s="1"/>
  <c r="J20" i="19" s="1"/>
  <c r="J30" i="19" s="1"/>
  <c r="J35" i="19" s="1"/>
  <c r="J37" i="19" s="1"/>
  <c r="H15" i="19"/>
  <c r="H18" i="19" s="1"/>
  <c r="H17" i="19" s="1"/>
  <c r="H20" i="19" s="1"/>
  <c r="H30" i="19" s="1"/>
  <c r="H35" i="19" s="1"/>
  <c r="H37" i="19" s="1"/>
  <c r="P15" i="19"/>
  <c r="P18" i="19" s="1"/>
  <c r="F15" i="19"/>
  <c r="R15" i="19"/>
  <c r="T12" i="20"/>
  <c r="R34" i="20" l="1"/>
  <c r="R40" i="20" s="1"/>
  <c r="R45" i="20" s="1"/>
  <c r="R47" i="20" s="1"/>
  <c r="F34" i="20"/>
  <c r="F40" i="20" s="1"/>
  <c r="F45" i="20" s="1"/>
  <c r="F47" i="20" s="1"/>
  <c r="T16" i="20"/>
  <c r="P18" i="20"/>
  <c r="R18" i="19"/>
  <c r="R17" i="19" s="1"/>
  <c r="R20" i="19" s="1"/>
  <c r="R30" i="19" s="1"/>
  <c r="R35" i="19" s="1"/>
  <c r="R37" i="19" s="1"/>
  <c r="T15" i="19"/>
  <c r="P17" i="19"/>
  <c r="P20" i="19" s="1"/>
  <c r="P30" i="19" s="1"/>
  <c r="P35" i="19" s="1"/>
  <c r="P37" i="19" s="1"/>
  <c r="F18" i="19"/>
  <c r="F17" i="19" s="1"/>
  <c r="F20" i="19" s="1"/>
  <c r="F30" i="19" s="1"/>
  <c r="F35" i="19" s="1"/>
  <c r="F37" i="19" s="1"/>
  <c r="L34" i="20"/>
  <c r="L40" i="20" s="1"/>
  <c r="L45" i="20" s="1"/>
  <c r="L47" i="20" s="1"/>
  <c r="J34" i="20"/>
  <c r="J40" i="20" s="1"/>
  <c r="J45" i="20" s="1"/>
  <c r="J47" i="20" s="1"/>
  <c r="N40" i="20"/>
  <c r="N45" i="20" s="1"/>
  <c r="N47" i="20" s="1"/>
  <c r="D20" i="20"/>
  <c r="D18" i="19"/>
  <c r="T18" i="20" l="1"/>
  <c r="P20" i="20"/>
  <c r="T18" i="19"/>
  <c r="D17" i="19"/>
  <c r="T17" i="19" s="1"/>
  <c r="D34" i="20"/>
  <c r="T20" i="20" l="1"/>
  <c r="P34" i="20"/>
  <c r="P40" i="20" s="1"/>
  <c r="P45" i="20" s="1"/>
  <c r="P47" i="20" s="1"/>
  <c r="D40" i="20"/>
  <c r="D45" i="20" s="1"/>
  <c r="D20" i="19"/>
  <c r="T45" i="20" l="1"/>
  <c r="T34" i="20"/>
  <c r="T40" i="20" s="1"/>
  <c r="C41" i="18" s="1"/>
  <c r="E41" i="18" s="1"/>
  <c r="D47" i="20"/>
  <c r="T47" i="20" s="1"/>
  <c r="T48" i="20" s="1"/>
  <c r="D30" i="19"/>
  <c r="D35" i="19" s="1"/>
  <c r="T35" i="19" s="1"/>
  <c r="T20" i="19"/>
  <c r="T30" i="19" s="1"/>
  <c r="C59" i="18" s="1"/>
  <c r="E59" i="18" s="1"/>
  <c r="D37" i="19" l="1"/>
  <c r="T37" i="19" s="1"/>
  <c r="T38" i="19" s="1"/>
  <c r="U12" i="13"/>
  <c r="P12" i="13"/>
  <c r="N12" i="13"/>
  <c r="L12" i="13"/>
  <c r="J12" i="13"/>
  <c r="H12" i="13"/>
  <c r="F12" i="13"/>
  <c r="U11" i="13"/>
  <c r="P11" i="13"/>
  <c r="N11" i="13"/>
  <c r="L11" i="13"/>
  <c r="J11" i="13"/>
  <c r="H11" i="13"/>
  <c r="F11" i="13"/>
  <c r="T42" i="13"/>
  <c r="R42" i="13"/>
  <c r="T35" i="13"/>
  <c r="R35" i="13"/>
  <c r="V46" i="13"/>
  <c r="V47" i="13"/>
  <c r="T49" i="13"/>
  <c r="R49" i="13"/>
  <c r="T16" i="13"/>
  <c r="T18" i="13" s="1"/>
  <c r="T20" i="13" s="1"/>
  <c r="R16" i="13"/>
  <c r="R18" i="13" s="1"/>
  <c r="R20" i="13" s="1"/>
  <c r="U14" i="13"/>
  <c r="U13" i="13"/>
  <c r="U10" i="13"/>
  <c r="P14" i="13"/>
  <c r="N10" i="13"/>
  <c r="L14" i="13"/>
  <c r="L10" i="13"/>
  <c r="P13" i="13"/>
  <c r="P10" i="13"/>
  <c r="N14" i="13"/>
  <c r="N13" i="13"/>
  <c r="L13" i="13"/>
  <c r="J14" i="13"/>
  <c r="J13" i="13"/>
  <c r="J10" i="13"/>
  <c r="H14" i="13"/>
  <c r="H13" i="13"/>
  <c r="H10" i="13"/>
  <c r="F14" i="13"/>
  <c r="F13" i="13"/>
  <c r="F10" i="13"/>
  <c r="F35" i="13"/>
  <c r="H35" i="13"/>
  <c r="J35" i="13"/>
  <c r="L35" i="13"/>
  <c r="N35" i="13"/>
  <c r="P35" i="13"/>
  <c r="F42" i="13"/>
  <c r="H42" i="13"/>
  <c r="J42" i="13"/>
  <c r="L42" i="13"/>
  <c r="N42" i="13"/>
  <c r="P42" i="13"/>
  <c r="F49" i="13"/>
  <c r="H49" i="13"/>
  <c r="J49" i="13"/>
  <c r="L49" i="13"/>
  <c r="N49" i="13"/>
  <c r="P49" i="13"/>
  <c r="V12" i="13" l="1"/>
  <c r="V13" i="13"/>
  <c r="V14" i="13"/>
  <c r="V11" i="13"/>
  <c r="U16" i="13"/>
  <c r="V49" i="13"/>
  <c r="R38" i="13"/>
  <c r="R43" i="13" s="1"/>
  <c r="R48" i="13" s="1"/>
  <c r="R50" i="13" s="1"/>
  <c r="T38" i="13"/>
  <c r="T43" i="13" s="1"/>
  <c r="T48" i="13" s="1"/>
  <c r="T50" i="13" s="1"/>
  <c r="V10" i="13"/>
  <c r="P16" i="13"/>
  <c r="P18" i="13"/>
  <c r="H16" i="13"/>
  <c r="J16" i="13"/>
  <c r="F16" i="13"/>
  <c r="N16" i="13"/>
  <c r="V42" i="13"/>
  <c r="L16" i="13"/>
  <c r="V35" i="13"/>
  <c r="V16" i="13" l="1"/>
  <c r="L18" i="13"/>
  <c r="L20" i="13" s="1"/>
  <c r="F18" i="13"/>
  <c r="J18" i="13"/>
  <c r="J20" i="13" s="1"/>
  <c r="H18" i="13"/>
  <c r="H20" i="13" s="1"/>
  <c r="H38" i="13" s="1"/>
  <c r="H43" i="13" s="1"/>
  <c r="H48" i="13" s="1"/>
  <c r="H50" i="13" s="1"/>
  <c r="P20" i="13"/>
  <c r="N18" i="13"/>
  <c r="N20" i="13" s="1"/>
  <c r="F20" i="13" l="1"/>
  <c r="F38" i="13" s="1"/>
  <c r="V18" i="13"/>
  <c r="V20" i="13" s="1"/>
  <c r="J38" i="13"/>
  <c r="J43" i="13" s="1"/>
  <c r="J48" i="13" s="1"/>
  <c r="J50" i="13" s="1"/>
  <c r="L38" i="13"/>
  <c r="L43" i="13" s="1"/>
  <c r="L48" i="13" s="1"/>
  <c r="L50" i="13" s="1"/>
  <c r="P38" i="13"/>
  <c r="P43" i="13" s="1"/>
  <c r="N38" i="13"/>
  <c r="N43" i="13" s="1"/>
  <c r="F43" i="13" l="1"/>
  <c r="F48" i="13" s="1"/>
  <c r="V38" i="13"/>
  <c r="N48" i="13"/>
  <c r="N50" i="13" s="1"/>
  <c r="P48" i="13"/>
  <c r="P50" i="13" s="1"/>
  <c r="V43" i="13"/>
  <c r="F50" i="13"/>
  <c r="C25" i="18" l="1"/>
  <c r="E25" i="18" s="1"/>
  <c r="V48" i="13"/>
  <c r="V50" i="13"/>
  <c r="V5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tc={BC1E0EB4-BF34-4410-AB54-FFF17E3100B9}</author>
  </authors>
  <commentList>
    <comment ref="B40" authorId="0" shapeId="0" xr:uid="{BC1E0EB4-BF34-4410-AB54-FFF17E3100B9}">
      <text>
        <t>[Threaded comment]
Your version of Excel allows you to read this threaded comment; however, any edits to it will get removed if the file is opened in a newer version of Excel. Learn more: https://go.microsoft.com/fwlink/?linkid=870924
Comment:
    SCP grants fro Communitywide/Area Plan projects are technical assistance only. Provide consultant costs by task as in this line.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<sst xmlns="http://schemas.openxmlformats.org/spreadsheetml/2006/main" count="284" uniqueCount="112">
  <si>
    <t>Budget Template Instructions</t>
  </si>
  <si>
    <t>Sustainable Communities Program</t>
  </si>
  <si>
    <t>Active Transportation and Safety</t>
  </si>
  <si>
    <t>INSTRUCTIONS: The steps bellow guide applicants throught he budget development process. Begin at step (1). For each step, select an action in column C and follow the next step in column E.</t>
  </si>
  <si>
    <t>STEP</t>
  </si>
  <si>
    <t>ACTION</t>
  </si>
  <si>
    <t>NEXT STEP</t>
  </si>
  <si>
    <t>(1)</t>
  </si>
  <si>
    <t>What project type are you selecting for this application?</t>
  </si>
  <si>
    <t>[SELECT]</t>
  </si>
  <si>
    <t>(2)</t>
  </si>
  <si>
    <t>Do you have a Federally approved indirect cost rate?</t>
  </si>
  <si>
    <t>(3)</t>
  </si>
  <si>
    <t>Select the budget template for your project application.</t>
  </si>
  <si>
    <t>Communitywide/Area Plans</t>
  </si>
  <si>
    <t>(4)</t>
  </si>
  <si>
    <t>Fill out the Project Name and Agency Name at the top of the spreadsheet</t>
  </si>
  <si>
    <t>(5)</t>
  </si>
  <si>
    <r>
      <t xml:space="preserve">Within the </t>
    </r>
    <r>
      <rPr>
        <u/>
        <sz val="11"/>
        <color theme="1"/>
        <rFont val="Calibri"/>
        <family val="2"/>
        <scheme val="minor"/>
      </rPr>
      <t>Other Direct Costs (ODCs) - MTDC excluded</t>
    </r>
    <r>
      <rPr>
        <sz val="11"/>
        <color theme="1"/>
        <rFont val="Calibri"/>
        <family val="2"/>
        <scheme val="minor"/>
      </rPr>
      <t xml:space="preserve"> category, provide consultant costs by task as in the "Consultant" line.</t>
    </r>
  </si>
  <si>
    <t>(6)</t>
  </si>
  <si>
    <t>The Grand Total at the bottom of the page is the proposed budget for the project. Your budget is complete.</t>
  </si>
  <si>
    <t>Quick-Build - De minimis rate</t>
  </si>
  <si>
    <t>(7)</t>
  </si>
  <si>
    <t>(8)</t>
  </si>
  <si>
    <r>
      <rPr>
        <b/>
        <sz val="11"/>
        <color theme="1"/>
        <rFont val="Calibri"/>
        <family val="2"/>
        <scheme val="minor"/>
      </rPr>
      <t>Engagement/Design Costs.</t>
    </r>
    <r>
      <rPr>
        <sz val="11"/>
        <color theme="1"/>
        <rFont val="Calibri"/>
        <family val="2"/>
        <scheme val="minor"/>
      </rPr>
      <t xml:space="preserve"> Using the "Consultant" line in the </t>
    </r>
    <r>
      <rPr>
        <u/>
        <sz val="11"/>
        <color theme="1"/>
        <rFont val="Calibri"/>
        <family val="2"/>
        <scheme val="minor"/>
      </rPr>
      <t>Other Direct Costs (ODCs) - MTDC excluded</t>
    </r>
    <r>
      <rPr>
        <sz val="11"/>
        <color theme="1"/>
        <rFont val="Calibri"/>
        <family val="2"/>
        <scheme val="minor"/>
      </rPr>
      <t xml:space="preserve"> cost category, provide consultant costs for engagement and design activities by task.</t>
    </r>
  </si>
  <si>
    <t>(9)</t>
  </si>
  <si>
    <r>
      <rPr>
        <b/>
        <sz val="11"/>
        <color theme="1"/>
        <rFont val="Calibri"/>
        <family val="2"/>
        <scheme val="minor"/>
      </rPr>
      <t>Quick-Build material cost.</t>
    </r>
    <r>
      <rPr>
        <sz val="11"/>
        <color theme="1"/>
        <rFont val="Calibri"/>
        <family val="2"/>
        <scheme val="minor"/>
      </rPr>
      <t xml:space="preserve"> Using the "Quick-Build Material" line in the </t>
    </r>
    <r>
      <rPr>
        <u/>
        <sz val="11"/>
        <color theme="1"/>
        <rFont val="Calibri"/>
        <family val="2"/>
        <scheme val="minor"/>
      </rPr>
      <t>Other Direct Costs (ODCs) - Allowable for De Minimis Calculation</t>
    </r>
    <r>
      <rPr>
        <sz val="11"/>
        <color theme="1"/>
        <rFont val="Calibri"/>
        <family val="2"/>
        <scheme val="minor"/>
      </rPr>
      <t xml:space="preserve"> category, provide quick-build material costs in the quick-build implementation task.</t>
    </r>
  </si>
  <si>
    <t>(10)</t>
  </si>
  <si>
    <r>
      <rPr>
        <b/>
        <sz val="11"/>
        <color theme="1"/>
        <rFont val="Calibri"/>
        <family val="2"/>
        <scheme val="minor"/>
      </rPr>
      <t xml:space="preserve">Quick-Build Implementation. </t>
    </r>
    <r>
      <rPr>
        <sz val="11"/>
        <color theme="1"/>
        <rFont val="Calibri"/>
        <family val="2"/>
        <scheme val="minor"/>
      </rPr>
      <t>For the actual construction of the quick-build, do you plan to use city staff (e.g. Public Works) or procure a construction contractor?</t>
    </r>
  </si>
  <si>
    <t xml:space="preserve">(a) </t>
  </si>
  <si>
    <r>
      <t xml:space="preserve">Under the </t>
    </r>
    <r>
      <rPr>
        <u/>
        <sz val="11"/>
        <color theme="1"/>
        <rFont val="Calibri"/>
        <family val="2"/>
        <scheme val="minor"/>
      </rPr>
      <t>Direct Labor Classification(s)</t>
    </r>
    <r>
      <rPr>
        <sz val="11"/>
        <color theme="1"/>
        <rFont val="Calibri"/>
        <family val="2"/>
        <scheme val="minor"/>
      </rPr>
      <t xml:space="preserve"> category, input the classifications with their maximum hourly rates. For each classification, input the number of hours by task.</t>
    </r>
  </si>
  <si>
    <t>(b)</t>
  </si>
  <si>
    <r>
      <t xml:space="preserve">Under the </t>
    </r>
    <r>
      <rPr>
        <u/>
        <sz val="11"/>
        <color theme="1"/>
        <rFont val="Calibri"/>
        <family val="2"/>
        <scheme val="minor"/>
      </rPr>
      <t>Other Direct Costs (ODCs) - MTDC excluded</t>
    </r>
    <r>
      <rPr>
        <sz val="11"/>
        <color theme="1"/>
        <rFont val="Calibri"/>
        <family val="2"/>
        <scheme val="minor"/>
      </rPr>
      <t xml:space="preserve"> cost category, provide the estimated cost for the construction contractor in the "Construction Contractor" line.</t>
    </r>
  </si>
  <si>
    <t>(11)</t>
  </si>
  <si>
    <t>Your budget is complete. The Grand Total at the bottom of the page is the proposed budget for the project.</t>
  </si>
  <si>
    <t>Quick-Build - Federally approved indirect cost rate</t>
  </si>
  <si>
    <t>(12)</t>
  </si>
  <si>
    <t>(13)</t>
  </si>
  <si>
    <r>
      <rPr>
        <b/>
        <sz val="11"/>
        <color theme="1"/>
        <rFont val="Calibri"/>
        <family val="2"/>
        <scheme val="minor"/>
      </rPr>
      <t>Indirect Cost Rate.</t>
    </r>
    <r>
      <rPr>
        <sz val="11"/>
        <color theme="1"/>
        <rFont val="Calibri"/>
        <family val="2"/>
        <scheme val="minor"/>
      </rPr>
      <t xml:space="preserve"> Input your approved rate in the</t>
    </r>
    <r>
      <rPr>
        <u/>
        <sz val="11"/>
        <color theme="1"/>
        <rFont val="Calibri"/>
        <family val="2"/>
        <scheme val="minor"/>
      </rPr>
      <t xml:space="preserve"> Indirect/Overhead (Federally Accepted IC Rate) &amp; Fringe (inc. G&amp;A)</t>
    </r>
    <r>
      <rPr>
        <sz val="11"/>
        <color theme="1"/>
        <rFont val="Calibri"/>
        <family val="2"/>
        <scheme val="minor"/>
      </rPr>
      <t xml:space="preserve"> cost category.</t>
    </r>
  </si>
  <si>
    <t>(14)</t>
  </si>
  <si>
    <r>
      <rPr>
        <b/>
        <sz val="11"/>
        <color theme="1"/>
        <rFont val="Calibri"/>
        <family val="2"/>
        <scheme val="minor"/>
      </rPr>
      <t>Engagement/Design Costs.</t>
    </r>
    <r>
      <rPr>
        <sz val="11"/>
        <color theme="1"/>
        <rFont val="Calibri"/>
        <family val="2"/>
        <scheme val="minor"/>
      </rPr>
      <t xml:space="preserve"> Using the "Consultant" line in the </t>
    </r>
    <r>
      <rPr>
        <u/>
        <sz val="11"/>
        <color theme="1"/>
        <rFont val="Calibri"/>
        <family val="2"/>
        <scheme val="minor"/>
      </rPr>
      <t>Consultants</t>
    </r>
    <r>
      <rPr>
        <sz val="11"/>
        <color theme="1"/>
        <rFont val="Calibri"/>
        <family val="2"/>
        <scheme val="minor"/>
      </rPr>
      <t xml:space="preserve"> cost category, provide consultant costs for engagement and design activities by task.</t>
    </r>
  </si>
  <si>
    <t>(15)</t>
  </si>
  <si>
    <r>
      <rPr>
        <b/>
        <sz val="11"/>
        <color theme="1"/>
        <rFont val="Calibri"/>
        <family val="2"/>
        <scheme val="minor"/>
      </rPr>
      <t>Quick-Build material cost.</t>
    </r>
    <r>
      <rPr>
        <sz val="11"/>
        <color theme="1"/>
        <rFont val="Calibri"/>
        <family val="2"/>
        <scheme val="minor"/>
      </rPr>
      <t xml:space="preserve"> Using the "Quick-Build Material" line in the </t>
    </r>
    <r>
      <rPr>
        <u/>
        <sz val="11"/>
        <color theme="1"/>
        <rFont val="Calibri"/>
        <family val="2"/>
        <scheme val="minor"/>
      </rPr>
      <t>Other Direct Costs (ODCs)</t>
    </r>
    <r>
      <rPr>
        <sz val="11"/>
        <color theme="1"/>
        <rFont val="Calibri"/>
        <family val="2"/>
        <scheme val="minor"/>
      </rPr>
      <t xml:space="preserve"> category, provide quick-build material costs in the quick-build implementation task.</t>
    </r>
  </si>
  <si>
    <t>(16)</t>
  </si>
  <si>
    <r>
      <rPr>
        <b/>
        <sz val="11"/>
        <color theme="1"/>
        <rFont val="Calibri"/>
        <family val="2"/>
        <scheme val="minor"/>
      </rPr>
      <t xml:space="preserve">Quick-Build Implementation. </t>
    </r>
    <r>
      <rPr>
        <sz val="11"/>
        <color theme="1"/>
        <rFont val="Calibri"/>
        <family val="2"/>
        <scheme val="minor"/>
      </rPr>
      <t>For the actual construction of the quick-build, do you plan to use city staff(e.g. Public Works) or procure a construction contractor?</t>
    </r>
  </si>
  <si>
    <r>
      <t xml:space="preserve">Under the </t>
    </r>
    <r>
      <rPr>
        <u/>
        <sz val="11"/>
        <color theme="1"/>
        <rFont val="Calibri"/>
        <family val="2"/>
        <scheme val="minor"/>
      </rPr>
      <t>Consultants</t>
    </r>
    <r>
      <rPr>
        <sz val="11"/>
        <color theme="1"/>
        <rFont val="Calibri"/>
        <family val="2"/>
        <scheme val="minor"/>
      </rPr>
      <t xml:space="preserve"> cost category, provide the estimated cost for the construction contractor in the "Construction Contractor" line.</t>
    </r>
  </si>
  <si>
    <t>(17)</t>
  </si>
  <si>
    <t>Line-Item Billing</t>
  </si>
  <si>
    <t>PROJECT NAME</t>
  </si>
  <si>
    <t>Agency Name:</t>
  </si>
  <si>
    <t>AGENCY NAME</t>
  </si>
  <si>
    <t>Reference No.</t>
  </si>
  <si>
    <t xml:space="preserve">Cost Categories
</t>
  </si>
  <si>
    <t>Maximum Hourly Rates</t>
  </si>
  <si>
    <t>Actual Billing Hourly Rates</t>
  </si>
  <si>
    <t xml:space="preserve">Task #1 </t>
  </si>
  <si>
    <t xml:space="preserve">Task #2 </t>
  </si>
  <si>
    <t>Task #3</t>
  </si>
  <si>
    <t>Task #4</t>
  </si>
  <si>
    <t>Task #5</t>
  </si>
  <si>
    <t xml:space="preserve">Task #6 </t>
  </si>
  <si>
    <t>Task #7</t>
  </si>
  <si>
    <t>Task #8</t>
  </si>
  <si>
    <t>Grand Total
 (All tasks)</t>
  </si>
  <si>
    <t>Input Task Name</t>
  </si>
  <si>
    <t>Hours</t>
  </si>
  <si>
    <t>Amount</t>
  </si>
  <si>
    <t>Modified Total Direct Costs (MTDC):</t>
  </si>
  <si>
    <t>Direct Labor Classification(s):</t>
  </si>
  <si>
    <t>Title</t>
  </si>
  <si>
    <t>Subtotal -  Direct Labor</t>
  </si>
  <si>
    <r>
      <rPr>
        <b/>
        <i/>
        <u/>
        <sz val="11"/>
        <color rgb="FF000000"/>
        <rFont val="Segoe UI Semilight"/>
        <family val="2"/>
      </rPr>
      <t>Fringe</t>
    </r>
    <r>
      <rPr>
        <sz val="11"/>
        <color rgb="FF000000"/>
        <rFont val="Segoe UI Semilight"/>
        <family val="2"/>
      </rPr>
      <t>:</t>
    </r>
  </si>
  <si>
    <t>Fringe</t>
  </si>
  <si>
    <t>Subtotal -  Fringe</t>
  </si>
  <si>
    <t>Other Direct Costs (ODCs) - Allowable for De Minimis Calculation</t>
  </si>
  <si>
    <t>Other Direct Costs (ODCs) - Allowable Overhead:  (specify):</t>
  </si>
  <si>
    <t>Subtotal - Other Direct Costs (ODCs) - Allowable for De Minimis Calculation</t>
  </si>
  <si>
    <t>Sub-Recipient (Subaward) &lt; $25,000</t>
  </si>
  <si>
    <t xml:space="preserve">Input Sub-Recipient #1 Name </t>
  </si>
  <si>
    <t xml:space="preserve">Input Sub-Recipient #2 Name </t>
  </si>
  <si>
    <t xml:space="preserve">Input Sub-Recipient #3 Name </t>
  </si>
  <si>
    <t xml:space="preserve">Input Sub-Recipient #4 Name </t>
  </si>
  <si>
    <t>Subtotal - Sub-Recipient (Subaward) &lt; $25,000</t>
  </si>
  <si>
    <t xml:space="preserve">De Minimis </t>
  </si>
  <si>
    <t>De Minimis</t>
  </si>
  <si>
    <t>Other Direct Costs (ODCs)</t>
  </si>
  <si>
    <t>Consultant (To develop Plan - Procured by SCAG)</t>
  </si>
  <si>
    <t>Subtotal - Other Direct Costs (ODCs) - MTDC excluded</t>
  </si>
  <si>
    <t>GRAND TOTAL</t>
  </si>
  <si>
    <t>OVERALL PERCENTAGE OF COMPLETION FROM PROGRESS REPORT</t>
  </si>
  <si>
    <t>BUDGET</t>
  </si>
  <si>
    <t>PREVIOUSLY (CUMULATIVE) REIMBURSED AMOUNT AFTER DISALLOWANCES</t>
  </si>
  <si>
    <t>YTD EXPENDITURES (BILLED TO DATE)</t>
  </si>
  <si>
    <t>EARNED TO DATE</t>
  </si>
  <si>
    <t>VARIANCE</t>
  </si>
  <si>
    <t>Legend:</t>
  </si>
  <si>
    <t>Formulas</t>
  </si>
  <si>
    <t>For input</t>
  </si>
  <si>
    <t>Project Name</t>
  </si>
  <si>
    <t>Quick-Build Material</t>
  </si>
  <si>
    <t>Other Direct Costs (ODCs) - MTDC excluded</t>
  </si>
  <si>
    <t>Consultant (For Engagement, Design, and Evaluation - Procured by SCAG)</t>
  </si>
  <si>
    <t>Construction Contractor (To implement Quick-Build - Procured by Applicant)</t>
  </si>
  <si>
    <t>Project Name:</t>
  </si>
  <si>
    <t>Maximum Approved             Hourly Rates</t>
  </si>
  <si>
    <t>Indirect/Overhead (Federally Accepted IC Rate) &amp; Fringe (inc. G&amp;A):</t>
  </si>
  <si>
    <t>Federally Accepted Indirect Cost</t>
  </si>
  <si>
    <t>Subtotal - (Federally Accepted IC Rate) &amp; Fringe (inc G&amp;A):</t>
  </si>
  <si>
    <t>Subtotal - ODCs</t>
  </si>
  <si>
    <t>Consultants</t>
  </si>
  <si>
    <t>Subtotal - Consultants</t>
  </si>
  <si>
    <t>YTD 
EXPENDITURES (BILLED TO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</si>
</sst>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_);[Red]\(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4D738A"/>
      <name val="Segoe UI Black"/>
      <family val="2"/>
    </font>
    <font>
      <b/>
      <sz val="11"/>
      <color rgb="FF46BFC2"/>
      <name val="Segoe UI Semilight"/>
      <family val="2"/>
    </font>
    <font>
      <sz val="11"/>
      <color rgb="FF000000"/>
      <name val="Segoe UI Semilight"/>
      <family val="2"/>
    </font>
    <font>
      <b/>
      <sz val="11"/>
      <color rgb="FFFF0000"/>
      <name val="Segoe UI Semilight"/>
      <family val="2"/>
    </font>
    <font>
      <sz val="11"/>
      <color theme="1"/>
      <name val="Segoe UI Semilight"/>
      <family val="2"/>
    </font>
    <font>
      <b/>
      <sz val="11"/>
      <color rgb="FFC91783"/>
      <name val="Segoe UI Semilight"/>
      <family val="2"/>
    </font>
    <font>
      <b/>
      <sz val="11"/>
      <color rgb="FF000000"/>
      <name val="Segoe UI Semilight"/>
      <family val="2"/>
    </font>
    <font>
      <b/>
      <i/>
      <sz val="11"/>
      <color rgb="FF000000"/>
      <name val="Segoe UI Semilight"/>
      <family val="2"/>
    </font>
    <font>
      <b/>
      <i/>
      <u/>
      <sz val="11"/>
      <color rgb="FF000000"/>
      <name val="Segoe UI Semilight"/>
      <family val="2"/>
    </font>
    <font>
      <b/>
      <sz val="18"/>
      <color rgb="FF4D738A"/>
      <name val="Segoe UI Black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Segoe UI Semilight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BFC2"/>
        <bgColor indexed="64"/>
      </patternFill>
    </fill>
    <fill>
      <patternFill patternType="solid">
        <fgColor rgb="FFC9ECE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ECE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165" fontId="8" fillId="0" borderId="0" xfId="1" applyNumberFormat="1" applyFont="1" applyBorder="1"/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/>
    <xf numFmtId="44" fontId="9" fillId="2" borderId="1" xfId="1" applyFont="1" applyFill="1" applyBorder="1" applyAlignment="1">
      <alignment horizontal="center" wrapText="1"/>
    </xf>
    <xf numFmtId="44" fontId="9" fillId="2" borderId="1" xfId="1" applyFont="1" applyFill="1" applyBorder="1" applyAlignment="1">
      <alignment horizontal="center"/>
    </xf>
    <xf numFmtId="0" fontId="4" fillId="0" borderId="5" xfId="0" applyFont="1" applyBorder="1"/>
    <xf numFmtId="0" fontId="10" fillId="0" borderId="1" xfId="0" applyFont="1" applyBorder="1"/>
    <xf numFmtId="3" fontId="4" fillId="0" borderId="1" xfId="0" applyNumberFormat="1" applyFont="1" applyBorder="1" applyAlignment="1">
      <alignment horizontal="center"/>
    </xf>
    <xf numFmtId="44" fontId="4" fillId="0" borderId="1" xfId="1" applyFont="1" applyBorder="1"/>
    <xf numFmtId="165" fontId="4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8" fillId="0" borderId="5" xfId="0" applyFont="1" applyBorder="1"/>
    <xf numFmtId="165" fontId="8" fillId="0" borderId="0" xfId="0" applyNumberFormat="1" applyFont="1"/>
    <xf numFmtId="0" fontId="10" fillId="0" borderId="5" xfId="0" applyFont="1" applyBorder="1"/>
    <xf numFmtId="44" fontId="4" fillId="0" borderId="1" xfId="1" applyFont="1" applyFill="1" applyBorder="1"/>
    <xf numFmtId="0" fontId="4" fillId="0" borderId="6" xfId="0" applyFont="1" applyBorder="1"/>
    <xf numFmtId="44" fontId="4" fillId="0" borderId="0" xfId="1" applyFont="1" applyBorder="1"/>
    <xf numFmtId="0" fontId="8" fillId="0" borderId="1" xfId="0" applyFont="1" applyBorder="1"/>
    <xf numFmtId="44" fontId="4" fillId="0" borderId="0" xfId="1" applyFont="1"/>
    <xf numFmtId="44" fontId="8" fillId="0" borderId="1" xfId="1" applyFont="1" applyFill="1" applyBorder="1"/>
    <xf numFmtId="0" fontId="8" fillId="5" borderId="1" xfId="0" applyFont="1" applyFill="1" applyBorder="1" applyAlignment="1">
      <alignment horizontal="right"/>
    </xf>
    <xf numFmtId="44" fontId="8" fillId="5" borderId="1" xfId="1" applyFont="1" applyFill="1" applyBorder="1"/>
    <xf numFmtId="10" fontId="8" fillId="5" borderId="1" xfId="2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6" xfId="0" applyFont="1" applyFill="1" applyBorder="1"/>
    <xf numFmtId="44" fontId="8" fillId="4" borderId="6" xfId="1" applyFont="1" applyFill="1" applyBorder="1"/>
    <xf numFmtId="44" fontId="4" fillId="5" borderId="1" xfId="1" applyFont="1" applyFill="1" applyBorder="1"/>
    <xf numFmtId="0" fontId="4" fillId="5" borderId="0" xfId="0" applyFont="1" applyFill="1"/>
    <xf numFmtId="0" fontId="4" fillId="0" borderId="0" xfId="0" applyFont="1" applyAlignment="1">
      <alignment horizontal="right"/>
    </xf>
    <xf numFmtId="0" fontId="4" fillId="6" borderId="1" xfId="0" applyFont="1" applyFill="1" applyBorder="1"/>
    <xf numFmtId="44" fontId="4" fillId="6" borderId="1" xfId="1" applyFont="1" applyFill="1" applyBorder="1"/>
    <xf numFmtId="0" fontId="4" fillId="6" borderId="0" xfId="0" applyFont="1" applyFill="1"/>
    <xf numFmtId="0" fontId="7" fillId="0" borderId="0" xfId="0" applyFont="1" applyAlignment="1">
      <alignment horizontal="right"/>
    </xf>
    <xf numFmtId="164" fontId="9" fillId="5" borderId="1" xfId="0" applyNumberFormat="1" applyFont="1" applyFill="1" applyBorder="1" applyAlignment="1">
      <alignment horizontal="center"/>
    </xf>
    <xf numFmtId="44" fontId="4" fillId="5" borderId="1" xfId="1" applyFont="1" applyFill="1" applyBorder="1" applyAlignment="1">
      <alignment horizontal="center"/>
    </xf>
    <xf numFmtId="10" fontId="8" fillId="0" borderId="1" xfId="2" applyNumberFormat="1" applyFont="1" applyFill="1" applyBorder="1" applyAlignment="1">
      <alignment horizontal="center"/>
    </xf>
    <xf numFmtId="43" fontId="4" fillId="6" borderId="1" xfId="5" applyFont="1" applyFill="1" applyBorder="1" applyAlignment="1">
      <alignment horizontal="center"/>
    </xf>
    <xf numFmtId="0" fontId="8" fillId="8" borderId="1" xfId="0" applyFont="1" applyFill="1" applyBorder="1"/>
    <xf numFmtId="10" fontId="4" fillId="9" borderId="1" xfId="0" applyNumberFormat="1" applyFont="1" applyFill="1" applyBorder="1" applyAlignment="1">
      <alignment horizontal="center"/>
    </xf>
    <xf numFmtId="0" fontId="8" fillId="8" borderId="6" xfId="0" applyFont="1" applyFill="1" applyBorder="1"/>
    <xf numFmtId="0" fontId="8" fillId="10" borderId="1" xfId="0" applyFont="1" applyFill="1" applyBorder="1"/>
    <xf numFmtId="44" fontId="8" fillId="11" borderId="1" xfId="0" applyNumberFormat="1" applyFont="1" applyFill="1" applyBorder="1"/>
    <xf numFmtId="44" fontId="8" fillId="12" borderId="1" xfId="1" applyFont="1" applyFill="1" applyBorder="1"/>
    <xf numFmtId="44" fontId="8" fillId="11" borderId="6" xfId="0" applyNumberFormat="1" applyFont="1" applyFill="1" applyBorder="1"/>
    <xf numFmtId="0" fontId="4" fillId="6" borderId="5" xfId="0" applyFont="1" applyFill="1" applyBorder="1"/>
    <xf numFmtId="10" fontId="4" fillId="5" borderId="1" xfId="2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center"/>
    </xf>
    <xf numFmtId="44" fontId="8" fillId="5" borderId="6" xfId="1" applyFont="1" applyFill="1" applyBorder="1"/>
    <xf numFmtId="0" fontId="4" fillId="0" borderId="12" xfId="0" applyFont="1" applyBorder="1"/>
    <xf numFmtId="0" fontId="8" fillId="2" borderId="6" xfId="0" applyFont="1" applyFill="1" applyBorder="1" applyAlignment="1">
      <alignment horizontal="center" vertical="center" wrapText="1"/>
    </xf>
    <xf numFmtId="44" fontId="9" fillId="6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4" fillId="0" borderId="0" xfId="0" applyFont="1"/>
    <xf numFmtId="166" fontId="3" fillId="0" borderId="0" xfId="0" applyNumberFormat="1" applyFont="1" applyAlignment="1">
      <alignment horizontal="right" wrapText="1"/>
    </xf>
    <xf numFmtId="165" fontId="4" fillId="0" borderId="0" xfId="1" applyNumberFormat="1" applyFont="1"/>
    <xf numFmtId="0" fontId="4" fillId="0" borderId="9" xfId="0" applyFont="1" applyBorder="1"/>
    <xf numFmtId="0" fontId="4" fillId="0" borderId="3" xfId="0" applyFont="1" applyBorder="1"/>
    <xf numFmtId="0" fontId="4" fillId="6" borderId="9" xfId="0" applyFont="1" applyFill="1" applyBorder="1"/>
    <xf numFmtId="0" fontId="5" fillId="6" borderId="5" xfId="0" applyFont="1" applyFill="1" applyBorder="1" applyAlignment="1">
      <alignment horizontal="center"/>
    </xf>
    <xf numFmtId="2" fontId="4" fillId="5" borderId="1" xfId="1" applyNumberFormat="1" applyFont="1" applyFill="1" applyBorder="1"/>
    <xf numFmtId="10" fontId="5" fillId="12" borderId="1" xfId="0" applyNumberFormat="1" applyFont="1" applyFill="1" applyBorder="1"/>
    <xf numFmtId="0" fontId="4" fillId="5" borderId="1" xfId="0" applyFont="1" applyFill="1" applyBorder="1"/>
    <xf numFmtId="44" fontId="4" fillId="3" borderId="1" xfId="1" applyFont="1" applyFill="1" applyBorder="1"/>
    <xf numFmtId="164" fontId="9" fillId="3" borderId="1" xfId="0" applyNumberFormat="1" applyFont="1" applyFill="1" applyBorder="1" applyAlignment="1">
      <alignment horizontal="center"/>
    </xf>
    <xf numFmtId="44" fontId="8" fillId="3" borderId="1" xfId="1" applyFont="1" applyFill="1" applyBorder="1"/>
    <xf numFmtId="0" fontId="8" fillId="3" borderId="5" xfId="0" applyFont="1" applyFill="1" applyBorder="1"/>
    <xf numFmtId="0" fontId="8" fillId="3" borderId="1" xfId="0" applyFont="1" applyFill="1" applyBorder="1" applyAlignment="1">
      <alignment horizontal="right"/>
    </xf>
    <xf numFmtId="165" fontId="4" fillId="3" borderId="0" xfId="1" applyNumberFormat="1" applyFont="1" applyFill="1" applyBorder="1"/>
    <xf numFmtId="165" fontId="8" fillId="3" borderId="0" xfId="0" applyNumberFormat="1" applyFont="1" applyFill="1"/>
    <xf numFmtId="0" fontId="8" fillId="3" borderId="0" xfId="0" applyFont="1" applyFill="1"/>
    <xf numFmtId="2" fontId="8" fillId="5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3" fillId="0" borderId="0" xfId="0" quotePrefix="1" applyFont="1" applyAlignment="1">
      <alignment vertical="top"/>
    </xf>
    <xf numFmtId="0" fontId="13" fillId="0" borderId="0" xfId="0" applyFont="1" applyAlignment="1">
      <alignment vertical="top"/>
    </xf>
    <xf numFmtId="0" fontId="1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3" fillId="2" borderId="0" xfId="0" quotePrefix="1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3" fillId="0" borderId="2" xfId="0" quotePrefix="1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13" fillId="13" borderId="2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7" xfId="0" quotePrefix="1" applyFont="1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43" fontId="9" fillId="6" borderId="1" xfId="5" applyFont="1" applyFill="1" applyBorder="1" applyAlignment="1">
      <alignment horizontal="center"/>
    </xf>
    <xf numFmtId="44" fontId="4" fillId="5" borderId="1" xfId="1" applyFont="1" applyFill="1" applyBorder="1" applyAlignment="1">
      <alignment horizontal="right"/>
    </xf>
    <xf numFmtId="44" fontId="8" fillId="0" borderId="1" xfId="1" applyFont="1" applyBorder="1"/>
    <xf numFmtId="10" fontId="4" fillId="6" borderId="1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44" fontId="4" fillId="0" borderId="0" xfId="1" applyFont="1" applyFill="1" applyBorder="1"/>
    <xf numFmtId="44" fontId="4" fillId="5" borderId="0" xfId="1" applyFont="1" applyFill="1" applyBorder="1"/>
    <xf numFmtId="44" fontId="4" fillId="5" borderId="0" xfId="1" applyFont="1" applyFill="1" applyBorder="1" applyAlignment="1">
      <alignment horizontal="right"/>
    </xf>
    <xf numFmtId="165" fontId="4" fillId="0" borderId="0" xfId="1" applyNumberFormat="1" applyFont="1" applyFill="1" applyBorder="1"/>
    <xf numFmtId="44" fontId="8" fillId="4" borderId="7" xfId="1" applyFont="1" applyFill="1" applyBorder="1"/>
    <xf numFmtId="0" fontId="8" fillId="14" borderId="1" xfId="0" applyFont="1" applyFill="1" applyBorder="1"/>
    <xf numFmtId="44" fontId="4" fillId="6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8" fillId="14" borderId="6" xfId="0" applyFont="1" applyFill="1" applyBorder="1"/>
    <xf numFmtId="0" fontId="8" fillId="12" borderId="6" xfId="0" applyFont="1" applyFill="1" applyBorder="1"/>
    <xf numFmtId="44" fontId="8" fillId="0" borderId="6" xfId="1" applyFont="1" applyFill="1" applyBorder="1"/>
    <xf numFmtId="44" fontId="4" fillId="12" borderId="1" xfId="1" applyFont="1" applyFill="1" applyBorder="1" applyAlignment="1">
      <alignment horizontal="right"/>
    </xf>
    <xf numFmtId="10" fontId="5" fillId="12" borderId="1" xfId="2" applyNumberFormat="1" applyFont="1" applyFill="1" applyBorder="1"/>
    <xf numFmtId="44" fontId="13" fillId="0" borderId="2" xfId="0" applyNumberFormat="1" applyFont="1" applyBorder="1" applyAlignment="1">
      <alignment vertical="top" wrapText="1"/>
    </xf>
    <xf numFmtId="44" fontId="0" fillId="0" borderId="2" xfId="0" applyNumberForma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6" fillId="15" borderId="0" xfId="0" applyFont="1" applyFill="1" applyAlignment="1">
      <alignment vertical="top"/>
    </xf>
    <xf numFmtId="0" fontId="16" fillId="15" borderId="0" xfId="0" applyFont="1" applyFill="1" applyAlignment="1">
      <alignment vertical="top" wrapText="1"/>
    </xf>
    <xf numFmtId="0" fontId="13" fillId="13" borderId="17" xfId="0" applyFont="1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16" borderId="2" xfId="0" applyFill="1" applyBorder="1" applyAlignment="1">
      <alignment vertical="top" wrapText="1"/>
    </xf>
    <xf numFmtId="44" fontId="4" fillId="0" borderId="6" xfId="1" applyFont="1" applyFill="1" applyBorder="1"/>
    <xf numFmtId="0" fontId="4" fillId="0" borderId="20" xfId="0" applyFont="1" applyBorder="1"/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6">
    <cellStyle name="Comma" xfId="5" builtinId="3"/>
    <cellStyle name="Comma 2" xfId="3" xr:uid="{BCB0FC6A-47C2-4268-B66C-C49BB4B74FD5}"/>
    <cellStyle name="Currency" xfId="1" builtinId="4"/>
    <cellStyle name="Normal" xfId="0" builtinId="0"/>
    <cellStyle name="Normal 3 2" xfId="4" xr:uid="{FE284500-89A3-4109-91F7-FBB1C1CD7367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9ECED"/>
      <color rgb="FF46BFC2"/>
      <color rgb="FFC91783"/>
      <color rgb="FF000000"/>
      <color rgb="FF4D73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123825</xdr:rowOff>
    </xdr:from>
    <xdr:ext cx="1739228" cy="1094815"/>
    <xdr:pic>
      <xdr:nvPicPr>
        <xdr:cNvPr id="2" name="Picture 1" descr="C:\Users\lim\AppData\Local\Microsoft\Windows\INetCache\Content.Word\SCAG_LOGO_SouthernCalTagline_PantoneC.JPG">
          <a:extLst>
            <a:ext uri="{FF2B5EF4-FFF2-40B4-BE49-F238E27FC236}">
              <a16:creationId xmlns:a16="http://schemas.microsoft.com/office/drawing/2014/main" id="{7ED66D01-39DF-47B8-B638-18069C9FD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0"/>
          <a:ext cx="1739228" cy="10948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s Carrasquillo" id="{455E2722-C11D-4B0A-97D5-4B87C2B2AAD8}" userId="S::carrasquillo@scag.ca.gov::f78a9237-834d-44ee-8726-3e3de794288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0" dT="2024-06-03T22:14:20.56" personId="{455E2722-C11D-4B0A-97D5-4B87C2B2AAD8}" id="{BC1E0EB4-BF34-4410-AB54-FFF17E3100B9}">
    <text>SCP grants fro Communitywide/Area Plan projects are technical assistance only. Provide consultant costs by task as in this line.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D17B-2749-444A-A553-D811563D3258}">
  <sheetPr>
    <tabColor rgb="FF4D738A"/>
  </sheetPr>
  <dimension ref="A1:J59"/>
  <sheetViews>
    <sheetView tabSelected="1" topLeftCell="A24" zoomScaleNormal="100" zoomScaleSheetLayoutView="106" workbookViewId="0">
      <selection activeCell="E58" sqref="E58"/>
    </sheetView>
  </sheetViews>
  <sheetFormatPr defaultColWidth="8.88671875" defaultRowHeight="14.4" x14ac:dyDescent="0.3"/>
  <cols>
    <col min="1" max="1" width="4.44140625" style="85" bestFit="1" customWidth="1"/>
    <col min="2" max="2" width="51.5546875" style="83" customWidth="1"/>
    <col min="3" max="3" width="24.88671875" style="83" bestFit="1" customWidth="1"/>
    <col min="4" max="4" width="3.33203125" style="82" customWidth="1"/>
    <col min="5" max="5" width="48" style="83" bestFit="1" customWidth="1"/>
    <col min="6" max="16384" width="8.88671875" style="82"/>
  </cols>
  <sheetData>
    <row r="1" spans="1:10" ht="20.399999999999999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399999999999999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" x14ac:dyDescent="0.6">
      <c r="A3" s="121" t="s">
        <v>0</v>
      </c>
      <c r="B3" s="121"/>
      <c r="C3" s="121"/>
      <c r="D3" s="121"/>
      <c r="E3" s="121"/>
      <c r="F3" s="120"/>
      <c r="G3" s="120"/>
      <c r="H3" s="120"/>
      <c r="I3" s="120"/>
      <c r="J3" s="120"/>
    </row>
    <row r="4" spans="1:10" ht="20.399999999999999" x14ac:dyDescent="0.45">
      <c r="A4" s="122" t="s">
        <v>1</v>
      </c>
      <c r="B4" s="122"/>
      <c r="C4" s="122"/>
      <c r="D4" s="122"/>
      <c r="E4" s="122"/>
      <c r="F4" s="1"/>
      <c r="G4" s="1"/>
      <c r="H4" s="1"/>
      <c r="I4" s="1"/>
      <c r="J4" s="1"/>
    </row>
    <row r="5" spans="1:10" ht="20.399999999999999" x14ac:dyDescent="0.45">
      <c r="A5" s="122" t="s">
        <v>2</v>
      </c>
      <c r="B5" s="122"/>
      <c r="C5" s="122"/>
      <c r="D5" s="122"/>
      <c r="E5" s="122"/>
      <c r="F5" s="2"/>
      <c r="G5" s="2"/>
      <c r="H5" s="2"/>
      <c r="I5" s="2"/>
      <c r="J5" s="2"/>
    </row>
    <row r="8" spans="1:10" ht="30.75" customHeight="1" x14ac:dyDescent="0.3">
      <c r="B8" s="130" t="s">
        <v>3</v>
      </c>
      <c r="C8" s="130"/>
      <c r="D8" s="130"/>
      <c r="E8" s="130"/>
    </row>
    <row r="11" spans="1:10" x14ac:dyDescent="0.3">
      <c r="A11" s="123"/>
      <c r="B11" s="124" t="s">
        <v>4</v>
      </c>
      <c r="C11" s="124" t="s">
        <v>5</v>
      </c>
      <c r="D11" s="123"/>
      <c r="E11" s="124" t="s">
        <v>6</v>
      </c>
    </row>
    <row r="13" spans="1:10" x14ac:dyDescent="0.3">
      <c r="A13" s="90" t="s">
        <v>7</v>
      </c>
      <c r="B13" s="91" t="s">
        <v>8</v>
      </c>
      <c r="C13" s="95" t="s">
        <v>9</v>
      </c>
      <c r="D13" s="92"/>
      <c r="E13" s="93" t="str" cm="1">
        <f t="array" ref="E13">_xlfn.IFNA(_xlfn.IFS(C13="Communitywide/Area Plan","Use Communitywide-Area Plan budget template. Proceed to step (3).",C13="Quick-Build","Proceed to step (2)"),"")</f>
        <v/>
      </c>
    </row>
    <row r="14" spans="1:10" x14ac:dyDescent="0.3">
      <c r="C14" s="96"/>
    </row>
    <row r="15" spans="1:10" x14ac:dyDescent="0.3">
      <c r="A15" s="90" t="s">
        <v>10</v>
      </c>
      <c r="B15" s="91" t="s">
        <v>11</v>
      </c>
      <c r="C15" s="95" t="s">
        <v>9</v>
      </c>
      <c r="D15" s="92"/>
      <c r="E15" s="93" t="str" cm="1">
        <f t="array" ref="E15">_xlfn.IFNA(_xlfn.IFS(C15="Yes","Use the following budget template: (IC) Quick-Build",C15="No","Use the following budget template: (De minimis) Quick-Build"),"")</f>
        <v/>
      </c>
    </row>
    <row r="16" spans="1:10" x14ac:dyDescent="0.3">
      <c r="C16" s="96"/>
    </row>
    <row r="17" spans="1:5" ht="43.5" customHeight="1" x14ac:dyDescent="0.3">
      <c r="A17" s="90" t="s">
        <v>12</v>
      </c>
      <c r="B17" s="91" t="s">
        <v>13</v>
      </c>
      <c r="C17" s="95" t="s">
        <v>9</v>
      </c>
      <c r="D17" s="92"/>
      <c r="E17" s="93" t="str" cm="1">
        <f t="array" ref="E17">_xlfn.IFNA(_xlfn.IFS(C17="Communitywide-Area Plan","Indirect cost rates are not applicable to Communitywide/Area Plan projects. Proceed to step (4).",C17="(De minimis) Quick-Build","Delete the unused template worksheets and proceed to step (7).",C17="(IC) Quick-Build","Delete the unused template worksheets and proceed to step (12)."),"")</f>
        <v/>
      </c>
    </row>
    <row r="18" spans="1:5" x14ac:dyDescent="0.3">
      <c r="C18" s="96"/>
    </row>
    <row r="19" spans="1:5" x14ac:dyDescent="0.3">
      <c r="A19" s="86"/>
      <c r="B19" s="89" t="s">
        <v>14</v>
      </c>
      <c r="C19" s="89"/>
      <c r="D19" s="87"/>
      <c r="E19" s="94"/>
    </row>
    <row r="20" spans="1:5" x14ac:dyDescent="0.3">
      <c r="C20" s="96"/>
    </row>
    <row r="21" spans="1:5" ht="28.8" x14ac:dyDescent="0.3">
      <c r="A21" s="90" t="s">
        <v>15</v>
      </c>
      <c r="B21" s="91" t="s">
        <v>16</v>
      </c>
      <c r="C21" s="95" t="s">
        <v>9</v>
      </c>
      <c r="D21" s="92"/>
      <c r="E21" s="93" t="str">
        <f>IF(C21="Complete","Once you have entered this information, proceed to step (5).","")</f>
        <v/>
      </c>
    </row>
    <row r="22" spans="1:5" x14ac:dyDescent="0.3">
      <c r="C22" s="96"/>
    </row>
    <row r="23" spans="1:5" ht="43.2" x14ac:dyDescent="0.3">
      <c r="A23" s="90" t="s">
        <v>17</v>
      </c>
      <c r="B23" s="91" t="s">
        <v>18</v>
      </c>
      <c r="C23" s="95" t="s">
        <v>9</v>
      </c>
      <c r="D23" s="92"/>
      <c r="E23" s="93" t="str">
        <f>IF(C23="Complete","Once you have entered your Consultant budget, proceed to step (6).","")</f>
        <v/>
      </c>
    </row>
    <row r="24" spans="1:5" x14ac:dyDescent="0.3">
      <c r="C24" s="96"/>
    </row>
    <row r="25" spans="1:5" ht="28.8" x14ac:dyDescent="0.3">
      <c r="A25" s="90" t="s">
        <v>19</v>
      </c>
      <c r="B25" s="91" t="s">
        <v>20</v>
      </c>
      <c r="C25" s="118">
        <f>'Communitywide-Area Plan'!V43</f>
        <v>0</v>
      </c>
      <c r="D25" s="92"/>
      <c r="E25" s="127" t="str">
        <f>IF(C25&gt;0,"Confirm that this amount matches the amount in your application.","")</f>
        <v/>
      </c>
    </row>
    <row r="26" spans="1:5" x14ac:dyDescent="0.3">
      <c r="A26" s="84"/>
      <c r="C26" s="96"/>
    </row>
    <row r="27" spans="1:5" x14ac:dyDescent="0.3">
      <c r="A27" s="88"/>
      <c r="B27" s="89" t="s">
        <v>21</v>
      </c>
      <c r="C27" s="89"/>
      <c r="D27" s="87"/>
      <c r="E27" s="94"/>
    </row>
    <row r="28" spans="1:5" x14ac:dyDescent="0.3">
      <c r="C28" s="96"/>
    </row>
    <row r="29" spans="1:5" ht="28.8" x14ac:dyDescent="0.3">
      <c r="A29" s="90" t="s">
        <v>22</v>
      </c>
      <c r="B29" s="91" t="s">
        <v>16</v>
      </c>
      <c r="C29" s="95" t="s">
        <v>9</v>
      </c>
      <c r="D29" s="92"/>
      <c r="E29" s="93" t="str">
        <f>IF(C29="Complete","Once you have entered this information, proceed to step (8).","")</f>
        <v/>
      </c>
    </row>
    <row r="30" spans="1:5" x14ac:dyDescent="0.3">
      <c r="C30" s="96"/>
    </row>
    <row r="31" spans="1:5" ht="57.6" x14ac:dyDescent="0.3">
      <c r="A31" s="90" t="s">
        <v>23</v>
      </c>
      <c r="B31" s="91" t="s">
        <v>24</v>
      </c>
      <c r="C31" s="95" t="s">
        <v>9</v>
      </c>
      <c r="D31" s="92"/>
      <c r="E31" s="93" t="str">
        <f>IF(C31="Complete","Once you have entered this information, proceed to step (9).","")</f>
        <v/>
      </c>
    </row>
    <row r="33" spans="1:5" ht="57.6" x14ac:dyDescent="0.3">
      <c r="A33" s="90" t="s">
        <v>25</v>
      </c>
      <c r="B33" s="91" t="s">
        <v>26</v>
      </c>
      <c r="C33" s="95" t="s">
        <v>9</v>
      </c>
      <c r="D33" s="92"/>
      <c r="E33" s="93" t="str">
        <f>IF(C33="Complete","Once you have entered this information, proceed to step (10).","")</f>
        <v/>
      </c>
    </row>
    <row r="35" spans="1:5" ht="43.2" x14ac:dyDescent="0.3">
      <c r="A35" s="90" t="s">
        <v>27</v>
      </c>
      <c r="B35" s="91" t="s">
        <v>28</v>
      </c>
      <c r="C35" s="95" t="s">
        <v>9</v>
      </c>
      <c r="D35" s="92"/>
      <c r="E35" s="93" t="str" cm="1">
        <f t="array" ref="E35">_xlfn.IFNA(_xlfn.IFS(C35="City Staff","Follow step (a) below.",C35="Construction Contractor","Follow step (b) below."),"")</f>
        <v/>
      </c>
    </row>
    <row r="37" spans="1:5" ht="43.2" x14ac:dyDescent="0.3">
      <c r="A37" s="97" t="s">
        <v>29</v>
      </c>
      <c r="B37" s="98" t="s">
        <v>30</v>
      </c>
      <c r="C37" s="125" t="s">
        <v>9</v>
      </c>
      <c r="D37" s="99"/>
      <c r="E37" s="126" t="str" cm="1">
        <f t="array" ref="E37">_xlfn.IFNA((_xlfn.IFS(C37="Complete","Once you have entered this information, proceed to step (11).",C37="Not applicable","Complete step (b).")),"")</f>
        <v/>
      </c>
    </row>
    <row r="39" spans="1:5" ht="43.2" x14ac:dyDescent="0.3">
      <c r="A39" s="97" t="s">
        <v>31</v>
      </c>
      <c r="B39" s="98" t="s">
        <v>32</v>
      </c>
      <c r="C39" s="125" t="s">
        <v>9</v>
      </c>
      <c r="D39" s="99"/>
      <c r="E39" s="126" t="str" cm="1">
        <f t="array" ref="E39">_xlfn.IFNA((_xlfn.IFS(C39="Complete","Once you have entered this information, proceed to step (11).",C39="Not applicable","Complete step (a).")),"")</f>
        <v/>
      </c>
    </row>
    <row r="41" spans="1:5" ht="28.8" x14ac:dyDescent="0.3">
      <c r="A41" s="90" t="s">
        <v>33</v>
      </c>
      <c r="B41" s="91" t="s">
        <v>34</v>
      </c>
      <c r="C41" s="119">
        <f>'(De minimis) Quick-Build'!T40</f>
        <v>0</v>
      </c>
      <c r="D41" s="92"/>
      <c r="E41" s="127" t="str">
        <f>IF(C41&gt;0,"Confirm that this amount matches the amount in your application.","")</f>
        <v/>
      </c>
    </row>
    <row r="43" spans="1:5" x14ac:dyDescent="0.3">
      <c r="A43" s="88"/>
      <c r="B43" s="89" t="s">
        <v>35</v>
      </c>
      <c r="C43" s="89"/>
      <c r="D43" s="87"/>
      <c r="E43" s="94"/>
    </row>
    <row r="44" spans="1:5" x14ac:dyDescent="0.3">
      <c r="C44" s="96"/>
    </row>
    <row r="45" spans="1:5" ht="28.8" x14ac:dyDescent="0.3">
      <c r="A45" s="90" t="s">
        <v>36</v>
      </c>
      <c r="B45" s="91" t="s">
        <v>16</v>
      </c>
      <c r="C45" s="95" t="s">
        <v>9</v>
      </c>
      <c r="D45" s="92"/>
      <c r="E45" s="93" t="str">
        <f>IF(C45="Complete","Once you have entered this information, proceed to step (13).","")</f>
        <v/>
      </c>
    </row>
    <row r="46" spans="1:5" x14ac:dyDescent="0.3">
      <c r="C46" s="96"/>
    </row>
    <row r="47" spans="1:5" ht="43.2" x14ac:dyDescent="0.3">
      <c r="A47" s="90" t="s">
        <v>37</v>
      </c>
      <c r="B47" s="91" t="s">
        <v>38</v>
      </c>
      <c r="C47" s="95" t="s">
        <v>9</v>
      </c>
      <c r="D47" s="92"/>
      <c r="E47" s="93" t="str">
        <f>IF(C47="Complete","Once you have entered this information, proceed to step (14).","")</f>
        <v/>
      </c>
    </row>
    <row r="48" spans="1:5" x14ac:dyDescent="0.3">
      <c r="C48" s="96"/>
    </row>
    <row r="49" spans="1:5" ht="43.2" x14ac:dyDescent="0.3">
      <c r="A49" s="90" t="s">
        <v>39</v>
      </c>
      <c r="B49" s="91" t="s">
        <v>40</v>
      </c>
      <c r="C49" s="95" t="s">
        <v>9</v>
      </c>
      <c r="D49" s="92"/>
      <c r="E49" s="93" t="str">
        <f>IF(C49="Complete","Once you have entered this information, proceed to step (15).","")</f>
        <v/>
      </c>
    </row>
    <row r="51" spans="1:5" ht="43.2" x14ac:dyDescent="0.3">
      <c r="A51" s="90" t="s">
        <v>41</v>
      </c>
      <c r="B51" s="91" t="s">
        <v>42</v>
      </c>
      <c r="C51" s="95" t="s">
        <v>9</v>
      </c>
      <c r="D51" s="92"/>
      <c r="E51" s="93" t="str">
        <f>IF(C51="Complete","Once you have entered this information, proceed to step (16).","")</f>
        <v/>
      </c>
    </row>
    <row r="53" spans="1:5" ht="43.2" x14ac:dyDescent="0.3">
      <c r="A53" s="90" t="s">
        <v>43</v>
      </c>
      <c r="B53" s="91" t="s">
        <v>44</v>
      </c>
      <c r="C53" s="95" t="s">
        <v>9</v>
      </c>
      <c r="D53" s="92"/>
      <c r="E53" s="93" t="str" cm="1">
        <f t="array" ref="E53">_xlfn.IFNA(_xlfn.IFS(C53="City Staff","Follow step (a) below.",C53="Construction Contractor","Follow step (b) below."),"")</f>
        <v/>
      </c>
    </row>
    <row r="55" spans="1:5" ht="43.2" x14ac:dyDescent="0.3">
      <c r="A55" s="97" t="s">
        <v>29</v>
      </c>
      <c r="B55" s="98" t="s">
        <v>30</v>
      </c>
      <c r="C55" s="125" t="s">
        <v>9</v>
      </c>
      <c r="D55" s="99"/>
      <c r="E55" s="126" t="str" cm="1">
        <f t="array" ref="E55">_xlfn.IFNA((_xlfn.IFS(C55="Complete","Once you have entered this information, proceed to step (17).",C55="Not applicable","Complete step (b).")),"")</f>
        <v/>
      </c>
    </row>
    <row r="57" spans="1:5" ht="43.2" x14ac:dyDescent="0.3">
      <c r="A57" s="97" t="s">
        <v>31</v>
      </c>
      <c r="B57" s="98" t="s">
        <v>45</v>
      </c>
      <c r="C57" s="125" t="s">
        <v>9</v>
      </c>
      <c r="D57" s="99"/>
      <c r="E57" s="126" t="str" cm="1">
        <f t="array" ref="E57">_xlfn.IFNA((_xlfn.IFS(C57="Complete","Once you have entered this information, proceed to step (17).",C57="Not applicable","Complete step (a).")),"")</f>
        <v/>
      </c>
    </row>
    <row r="59" spans="1:5" ht="28.8" x14ac:dyDescent="0.3">
      <c r="A59" s="90" t="s">
        <v>46</v>
      </c>
      <c r="B59" s="91" t="s">
        <v>34</v>
      </c>
      <c r="C59" s="119">
        <f>'(IC) Quick-Build'!T30</f>
        <v>0</v>
      </c>
      <c r="D59" s="92"/>
      <c r="E59" s="127" t="str">
        <f>IF(C59&gt;0,"Confirm that this amount matches the amount in your application.","")</f>
        <v/>
      </c>
    </row>
  </sheetData>
  <mergeCells count="1">
    <mergeCell ref="B8:E8"/>
  </mergeCells>
  <dataValidations count="8">
    <dataValidation type="list" allowBlank="1" showInputMessage="1" showErrorMessage="1" sqref="D15" xr:uid="{2D247650-1771-4260-A323-2CB11A9C82DC}">
      <formula1>"Yes,No"</formula1>
    </dataValidation>
    <dataValidation type="list" allowBlank="1" showInputMessage="1" showErrorMessage="1" sqref="D13" xr:uid="{515E2226-4048-4957-B12B-1BE5AB6A5CF7}">
      <formula1>"Communitywide/Area Plan,Quick-Build"</formula1>
    </dataValidation>
    <dataValidation type="list" allowBlank="1" showInputMessage="1" showErrorMessage="1" sqref="C17" xr:uid="{D455EEA6-88D0-48CE-B384-C058EEF2FE0A}">
      <formula1>"[SELECT],Communitywide-Area Plan,(De minimis) Quick-Build,(IC) Quick-Build"</formula1>
    </dataValidation>
    <dataValidation type="list" showInputMessage="1" showErrorMessage="1" sqref="C13" xr:uid="{7D65A91B-5184-4610-89C1-EC0749D6E495}">
      <formula1>"[SELECT],Communitywide/Area Plan,Quick-Build"</formula1>
    </dataValidation>
    <dataValidation type="list" allowBlank="1" showInputMessage="1" showErrorMessage="1" sqref="C15" xr:uid="{1012B825-71E4-4724-947B-59F3790F3670}">
      <formula1>"[SELECT],Yes,No"</formula1>
    </dataValidation>
    <dataValidation type="list" allowBlank="1" showInputMessage="1" showErrorMessage="1" sqref="C35 C53" xr:uid="{EE02DC8C-D278-4C3F-AEBE-46A9C6C10699}">
      <formula1>"[SELECT],City Staff,Construction Contractor"</formula1>
    </dataValidation>
    <dataValidation type="list" allowBlank="1" showInputMessage="1" showErrorMessage="1" sqref="C21 C23 C29 C31 C33 C45 C47 C49 C51" xr:uid="{02E64424-BF7F-4BA9-A3A4-76866D4B3641}">
      <formula1>"[SELECT],Complete,"</formula1>
    </dataValidation>
    <dataValidation type="list" allowBlank="1" showInputMessage="1" showErrorMessage="1" sqref="C37 C39 C55 C57" xr:uid="{E5ED30CB-FFF8-4C77-98B0-003AA443824A}">
      <formula1>"[SELECT],Complete,Not applicable"</formula1>
    </dataValidation>
  </dataValidations>
  <pageMargins left="0.7" right="0.7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771A-E48D-4415-A62F-9AE0FC71086B}">
  <sheetPr codeName="Sheet5">
    <tabColor rgb="FF4D738A"/>
    <pageSetUpPr fitToPage="1"/>
  </sheetPr>
  <dimension ref="A1:WWE54"/>
  <sheetViews>
    <sheetView view="pageBreakPreview" zoomScaleNormal="70" zoomScaleSheetLayoutView="100" workbookViewId="0">
      <selection activeCell="B63" sqref="B63"/>
    </sheetView>
  </sheetViews>
  <sheetFormatPr defaultColWidth="9.44140625" defaultRowHeight="15" customHeight="1" x14ac:dyDescent="0.4"/>
  <cols>
    <col min="1" max="1" width="12.109375" style="3" customWidth="1"/>
    <col min="2" max="2" width="89.44140625" style="3" customWidth="1"/>
    <col min="3" max="3" width="14" style="3" customWidth="1"/>
    <col min="4" max="4" width="14" style="3" hidden="1" customWidth="1"/>
    <col min="5" max="5" width="14" style="3" customWidth="1"/>
    <col min="6" max="22" width="15.88671875" style="26" customWidth="1"/>
    <col min="23" max="23" width="12.44140625" style="9" bestFit="1" customWidth="1"/>
    <col min="24" max="266" width="9.44140625" style="3"/>
    <col min="267" max="267" width="59.5546875" style="3" customWidth="1"/>
    <col min="268" max="268" width="10.44140625" style="3" customWidth="1"/>
    <col min="269" max="269" width="13.5546875" style="3" customWidth="1"/>
    <col min="270" max="270" width="14.5546875" style="3" bestFit="1" customWidth="1"/>
    <col min="271" max="271" width="13.5546875" style="3" customWidth="1"/>
    <col min="272" max="272" width="16.44140625" style="3" bestFit="1" customWidth="1"/>
    <col min="273" max="273" width="13.5546875" style="3" customWidth="1"/>
    <col min="274" max="274" width="16.5546875" style="3" bestFit="1" customWidth="1"/>
    <col min="275" max="275" width="13.5546875" style="3" customWidth="1"/>
    <col min="276" max="276" width="16.5546875" style="3" bestFit="1" customWidth="1"/>
    <col min="277" max="277" width="12" style="3" customWidth="1"/>
    <col min="278" max="278" width="17.5546875" style="3" bestFit="1" customWidth="1"/>
    <col min="279" max="279" width="12.44140625" style="3" bestFit="1" customWidth="1"/>
    <col min="280" max="522" width="9.44140625" style="3"/>
    <col min="523" max="523" width="59.5546875" style="3" customWidth="1"/>
    <col min="524" max="524" width="10.44140625" style="3" customWidth="1"/>
    <col min="525" max="525" width="13.5546875" style="3" customWidth="1"/>
    <col min="526" max="526" width="14.5546875" style="3" bestFit="1" customWidth="1"/>
    <col min="527" max="527" width="13.5546875" style="3" customWidth="1"/>
    <col min="528" max="528" width="16.44140625" style="3" bestFit="1" customWidth="1"/>
    <col min="529" max="529" width="13.5546875" style="3" customWidth="1"/>
    <col min="530" max="530" width="16.5546875" style="3" bestFit="1" customWidth="1"/>
    <col min="531" max="531" width="13.5546875" style="3" customWidth="1"/>
    <col min="532" max="532" width="16.5546875" style="3" bestFit="1" customWidth="1"/>
    <col min="533" max="533" width="12" style="3" customWidth="1"/>
    <col min="534" max="534" width="17.5546875" style="3" bestFit="1" customWidth="1"/>
    <col min="535" max="535" width="12.44140625" style="3" bestFit="1" customWidth="1"/>
    <col min="536" max="778" width="9.44140625" style="3"/>
    <col min="779" max="779" width="59.5546875" style="3" customWidth="1"/>
    <col min="780" max="780" width="10.44140625" style="3" customWidth="1"/>
    <col min="781" max="781" width="13.5546875" style="3" customWidth="1"/>
    <col min="782" max="782" width="14.5546875" style="3" bestFit="1" customWidth="1"/>
    <col min="783" max="783" width="13.5546875" style="3" customWidth="1"/>
    <col min="784" max="784" width="16.44140625" style="3" bestFit="1" customWidth="1"/>
    <col min="785" max="785" width="13.5546875" style="3" customWidth="1"/>
    <col min="786" max="786" width="16.5546875" style="3" bestFit="1" customWidth="1"/>
    <col min="787" max="787" width="13.5546875" style="3" customWidth="1"/>
    <col min="788" max="788" width="16.5546875" style="3" bestFit="1" customWidth="1"/>
    <col min="789" max="789" width="12" style="3" customWidth="1"/>
    <col min="790" max="790" width="17.5546875" style="3" bestFit="1" customWidth="1"/>
    <col min="791" max="791" width="12.44140625" style="3" bestFit="1" customWidth="1"/>
    <col min="792" max="1034" width="9.44140625" style="3"/>
    <col min="1035" max="1035" width="59.5546875" style="3" customWidth="1"/>
    <col min="1036" max="1036" width="10.44140625" style="3" customWidth="1"/>
    <col min="1037" max="1037" width="13.5546875" style="3" customWidth="1"/>
    <col min="1038" max="1038" width="14.5546875" style="3" bestFit="1" customWidth="1"/>
    <col min="1039" max="1039" width="13.5546875" style="3" customWidth="1"/>
    <col min="1040" max="1040" width="16.44140625" style="3" bestFit="1" customWidth="1"/>
    <col min="1041" max="1041" width="13.5546875" style="3" customWidth="1"/>
    <col min="1042" max="1042" width="16.5546875" style="3" bestFit="1" customWidth="1"/>
    <col min="1043" max="1043" width="13.5546875" style="3" customWidth="1"/>
    <col min="1044" max="1044" width="16.5546875" style="3" bestFit="1" customWidth="1"/>
    <col min="1045" max="1045" width="12" style="3" customWidth="1"/>
    <col min="1046" max="1046" width="17.5546875" style="3" bestFit="1" customWidth="1"/>
    <col min="1047" max="1047" width="12.44140625" style="3" bestFit="1" customWidth="1"/>
    <col min="1048" max="1290" width="9.44140625" style="3"/>
    <col min="1291" max="1291" width="59.5546875" style="3" customWidth="1"/>
    <col min="1292" max="1292" width="10.44140625" style="3" customWidth="1"/>
    <col min="1293" max="1293" width="13.5546875" style="3" customWidth="1"/>
    <col min="1294" max="1294" width="14.5546875" style="3" bestFit="1" customWidth="1"/>
    <col min="1295" max="1295" width="13.5546875" style="3" customWidth="1"/>
    <col min="1296" max="1296" width="16.44140625" style="3" bestFit="1" customWidth="1"/>
    <col min="1297" max="1297" width="13.5546875" style="3" customWidth="1"/>
    <col min="1298" max="1298" width="16.5546875" style="3" bestFit="1" customWidth="1"/>
    <col min="1299" max="1299" width="13.5546875" style="3" customWidth="1"/>
    <col min="1300" max="1300" width="16.5546875" style="3" bestFit="1" customWidth="1"/>
    <col min="1301" max="1301" width="12" style="3" customWidth="1"/>
    <col min="1302" max="1302" width="17.5546875" style="3" bestFit="1" customWidth="1"/>
    <col min="1303" max="1303" width="12.44140625" style="3" bestFit="1" customWidth="1"/>
    <col min="1304" max="1546" width="9.44140625" style="3"/>
    <col min="1547" max="1547" width="59.5546875" style="3" customWidth="1"/>
    <col min="1548" max="1548" width="10.44140625" style="3" customWidth="1"/>
    <col min="1549" max="1549" width="13.5546875" style="3" customWidth="1"/>
    <col min="1550" max="1550" width="14.5546875" style="3" bestFit="1" customWidth="1"/>
    <col min="1551" max="1551" width="13.5546875" style="3" customWidth="1"/>
    <col min="1552" max="1552" width="16.44140625" style="3" bestFit="1" customWidth="1"/>
    <col min="1553" max="1553" width="13.5546875" style="3" customWidth="1"/>
    <col min="1554" max="1554" width="16.5546875" style="3" bestFit="1" customWidth="1"/>
    <col min="1555" max="1555" width="13.5546875" style="3" customWidth="1"/>
    <col min="1556" max="1556" width="16.5546875" style="3" bestFit="1" customWidth="1"/>
    <col min="1557" max="1557" width="12" style="3" customWidth="1"/>
    <col min="1558" max="1558" width="17.5546875" style="3" bestFit="1" customWidth="1"/>
    <col min="1559" max="1559" width="12.44140625" style="3" bestFit="1" customWidth="1"/>
    <col min="1560" max="1802" width="9.44140625" style="3"/>
    <col min="1803" max="1803" width="59.5546875" style="3" customWidth="1"/>
    <col min="1804" max="1804" width="10.44140625" style="3" customWidth="1"/>
    <col min="1805" max="1805" width="13.5546875" style="3" customWidth="1"/>
    <col min="1806" max="1806" width="14.5546875" style="3" bestFit="1" customWidth="1"/>
    <col min="1807" max="1807" width="13.5546875" style="3" customWidth="1"/>
    <col min="1808" max="1808" width="16.44140625" style="3" bestFit="1" customWidth="1"/>
    <col min="1809" max="1809" width="13.5546875" style="3" customWidth="1"/>
    <col min="1810" max="1810" width="16.5546875" style="3" bestFit="1" customWidth="1"/>
    <col min="1811" max="1811" width="13.5546875" style="3" customWidth="1"/>
    <col min="1812" max="1812" width="16.5546875" style="3" bestFit="1" customWidth="1"/>
    <col min="1813" max="1813" width="12" style="3" customWidth="1"/>
    <col min="1814" max="1814" width="17.5546875" style="3" bestFit="1" customWidth="1"/>
    <col min="1815" max="1815" width="12.44140625" style="3" bestFit="1" customWidth="1"/>
    <col min="1816" max="2058" width="9.44140625" style="3"/>
    <col min="2059" max="2059" width="59.5546875" style="3" customWidth="1"/>
    <col min="2060" max="2060" width="10.44140625" style="3" customWidth="1"/>
    <col min="2061" max="2061" width="13.5546875" style="3" customWidth="1"/>
    <col min="2062" max="2062" width="14.5546875" style="3" bestFit="1" customWidth="1"/>
    <col min="2063" max="2063" width="13.5546875" style="3" customWidth="1"/>
    <col min="2064" max="2064" width="16.44140625" style="3" bestFit="1" customWidth="1"/>
    <col min="2065" max="2065" width="13.5546875" style="3" customWidth="1"/>
    <col min="2066" max="2066" width="16.5546875" style="3" bestFit="1" customWidth="1"/>
    <col min="2067" max="2067" width="13.5546875" style="3" customWidth="1"/>
    <col min="2068" max="2068" width="16.5546875" style="3" bestFit="1" customWidth="1"/>
    <col min="2069" max="2069" width="12" style="3" customWidth="1"/>
    <col min="2070" max="2070" width="17.5546875" style="3" bestFit="1" customWidth="1"/>
    <col min="2071" max="2071" width="12.44140625" style="3" bestFit="1" customWidth="1"/>
    <col min="2072" max="2314" width="9.44140625" style="3"/>
    <col min="2315" max="2315" width="59.5546875" style="3" customWidth="1"/>
    <col min="2316" max="2316" width="10.44140625" style="3" customWidth="1"/>
    <col min="2317" max="2317" width="13.5546875" style="3" customWidth="1"/>
    <col min="2318" max="2318" width="14.5546875" style="3" bestFit="1" customWidth="1"/>
    <col min="2319" max="2319" width="13.5546875" style="3" customWidth="1"/>
    <col min="2320" max="2320" width="16.44140625" style="3" bestFit="1" customWidth="1"/>
    <col min="2321" max="2321" width="13.5546875" style="3" customWidth="1"/>
    <col min="2322" max="2322" width="16.5546875" style="3" bestFit="1" customWidth="1"/>
    <col min="2323" max="2323" width="13.5546875" style="3" customWidth="1"/>
    <col min="2324" max="2324" width="16.5546875" style="3" bestFit="1" customWidth="1"/>
    <col min="2325" max="2325" width="12" style="3" customWidth="1"/>
    <col min="2326" max="2326" width="17.5546875" style="3" bestFit="1" customWidth="1"/>
    <col min="2327" max="2327" width="12.44140625" style="3" bestFit="1" customWidth="1"/>
    <col min="2328" max="2570" width="9.44140625" style="3"/>
    <col min="2571" max="2571" width="59.5546875" style="3" customWidth="1"/>
    <col min="2572" max="2572" width="10.44140625" style="3" customWidth="1"/>
    <col min="2573" max="2573" width="13.5546875" style="3" customWidth="1"/>
    <col min="2574" max="2574" width="14.5546875" style="3" bestFit="1" customWidth="1"/>
    <col min="2575" max="2575" width="13.5546875" style="3" customWidth="1"/>
    <col min="2576" max="2576" width="16.44140625" style="3" bestFit="1" customWidth="1"/>
    <col min="2577" max="2577" width="13.5546875" style="3" customWidth="1"/>
    <col min="2578" max="2578" width="16.5546875" style="3" bestFit="1" customWidth="1"/>
    <col min="2579" max="2579" width="13.5546875" style="3" customWidth="1"/>
    <col min="2580" max="2580" width="16.5546875" style="3" bestFit="1" customWidth="1"/>
    <col min="2581" max="2581" width="12" style="3" customWidth="1"/>
    <col min="2582" max="2582" width="17.5546875" style="3" bestFit="1" customWidth="1"/>
    <col min="2583" max="2583" width="12.44140625" style="3" bestFit="1" customWidth="1"/>
    <col min="2584" max="2826" width="9.44140625" style="3"/>
    <col min="2827" max="2827" width="59.5546875" style="3" customWidth="1"/>
    <col min="2828" max="2828" width="10.44140625" style="3" customWidth="1"/>
    <col min="2829" max="2829" width="13.5546875" style="3" customWidth="1"/>
    <col min="2830" max="2830" width="14.5546875" style="3" bestFit="1" customWidth="1"/>
    <col min="2831" max="2831" width="13.5546875" style="3" customWidth="1"/>
    <col min="2832" max="2832" width="16.44140625" style="3" bestFit="1" customWidth="1"/>
    <col min="2833" max="2833" width="13.5546875" style="3" customWidth="1"/>
    <col min="2834" max="2834" width="16.5546875" style="3" bestFit="1" customWidth="1"/>
    <col min="2835" max="2835" width="13.5546875" style="3" customWidth="1"/>
    <col min="2836" max="2836" width="16.5546875" style="3" bestFit="1" customWidth="1"/>
    <col min="2837" max="2837" width="12" style="3" customWidth="1"/>
    <col min="2838" max="2838" width="17.5546875" style="3" bestFit="1" customWidth="1"/>
    <col min="2839" max="2839" width="12.44140625" style="3" bestFit="1" customWidth="1"/>
    <col min="2840" max="3082" width="9.44140625" style="3"/>
    <col min="3083" max="3083" width="59.5546875" style="3" customWidth="1"/>
    <col min="3084" max="3084" width="10.44140625" style="3" customWidth="1"/>
    <col min="3085" max="3085" width="13.5546875" style="3" customWidth="1"/>
    <col min="3086" max="3086" width="14.5546875" style="3" bestFit="1" customWidth="1"/>
    <col min="3087" max="3087" width="13.5546875" style="3" customWidth="1"/>
    <col min="3088" max="3088" width="16.44140625" style="3" bestFit="1" customWidth="1"/>
    <col min="3089" max="3089" width="13.5546875" style="3" customWidth="1"/>
    <col min="3090" max="3090" width="16.5546875" style="3" bestFit="1" customWidth="1"/>
    <col min="3091" max="3091" width="13.5546875" style="3" customWidth="1"/>
    <col min="3092" max="3092" width="16.5546875" style="3" bestFit="1" customWidth="1"/>
    <col min="3093" max="3093" width="12" style="3" customWidth="1"/>
    <col min="3094" max="3094" width="17.5546875" style="3" bestFit="1" customWidth="1"/>
    <col min="3095" max="3095" width="12.44140625" style="3" bestFit="1" customWidth="1"/>
    <col min="3096" max="3338" width="9.44140625" style="3"/>
    <col min="3339" max="3339" width="59.5546875" style="3" customWidth="1"/>
    <col min="3340" max="3340" width="10.44140625" style="3" customWidth="1"/>
    <col min="3341" max="3341" width="13.5546875" style="3" customWidth="1"/>
    <col min="3342" max="3342" width="14.5546875" style="3" bestFit="1" customWidth="1"/>
    <col min="3343" max="3343" width="13.5546875" style="3" customWidth="1"/>
    <col min="3344" max="3344" width="16.44140625" style="3" bestFit="1" customWidth="1"/>
    <col min="3345" max="3345" width="13.5546875" style="3" customWidth="1"/>
    <col min="3346" max="3346" width="16.5546875" style="3" bestFit="1" customWidth="1"/>
    <col min="3347" max="3347" width="13.5546875" style="3" customWidth="1"/>
    <col min="3348" max="3348" width="16.5546875" style="3" bestFit="1" customWidth="1"/>
    <col min="3349" max="3349" width="12" style="3" customWidth="1"/>
    <col min="3350" max="3350" width="17.5546875" style="3" bestFit="1" customWidth="1"/>
    <col min="3351" max="3351" width="12.44140625" style="3" bestFit="1" customWidth="1"/>
    <col min="3352" max="3594" width="9.44140625" style="3"/>
    <col min="3595" max="3595" width="59.5546875" style="3" customWidth="1"/>
    <col min="3596" max="3596" width="10.44140625" style="3" customWidth="1"/>
    <col min="3597" max="3597" width="13.5546875" style="3" customWidth="1"/>
    <col min="3598" max="3598" width="14.5546875" style="3" bestFit="1" customWidth="1"/>
    <col min="3599" max="3599" width="13.5546875" style="3" customWidth="1"/>
    <col min="3600" max="3600" width="16.44140625" style="3" bestFit="1" customWidth="1"/>
    <col min="3601" max="3601" width="13.5546875" style="3" customWidth="1"/>
    <col min="3602" max="3602" width="16.5546875" style="3" bestFit="1" customWidth="1"/>
    <col min="3603" max="3603" width="13.5546875" style="3" customWidth="1"/>
    <col min="3604" max="3604" width="16.5546875" style="3" bestFit="1" customWidth="1"/>
    <col min="3605" max="3605" width="12" style="3" customWidth="1"/>
    <col min="3606" max="3606" width="17.5546875" style="3" bestFit="1" customWidth="1"/>
    <col min="3607" max="3607" width="12.44140625" style="3" bestFit="1" customWidth="1"/>
    <col min="3608" max="3850" width="9.44140625" style="3"/>
    <col min="3851" max="3851" width="59.5546875" style="3" customWidth="1"/>
    <col min="3852" max="3852" width="10.44140625" style="3" customWidth="1"/>
    <col min="3853" max="3853" width="13.5546875" style="3" customWidth="1"/>
    <col min="3854" max="3854" width="14.5546875" style="3" bestFit="1" customWidth="1"/>
    <col min="3855" max="3855" width="13.5546875" style="3" customWidth="1"/>
    <col min="3856" max="3856" width="16.44140625" style="3" bestFit="1" customWidth="1"/>
    <col min="3857" max="3857" width="13.5546875" style="3" customWidth="1"/>
    <col min="3858" max="3858" width="16.5546875" style="3" bestFit="1" customWidth="1"/>
    <col min="3859" max="3859" width="13.5546875" style="3" customWidth="1"/>
    <col min="3860" max="3860" width="16.5546875" style="3" bestFit="1" customWidth="1"/>
    <col min="3861" max="3861" width="12" style="3" customWidth="1"/>
    <col min="3862" max="3862" width="17.5546875" style="3" bestFit="1" customWidth="1"/>
    <col min="3863" max="3863" width="12.44140625" style="3" bestFit="1" customWidth="1"/>
    <col min="3864" max="4106" width="9.44140625" style="3"/>
    <col min="4107" max="4107" width="59.5546875" style="3" customWidth="1"/>
    <col min="4108" max="4108" width="10.44140625" style="3" customWidth="1"/>
    <col min="4109" max="4109" width="13.5546875" style="3" customWidth="1"/>
    <col min="4110" max="4110" width="14.5546875" style="3" bestFit="1" customWidth="1"/>
    <col min="4111" max="4111" width="13.5546875" style="3" customWidth="1"/>
    <col min="4112" max="4112" width="16.44140625" style="3" bestFit="1" customWidth="1"/>
    <col min="4113" max="4113" width="13.5546875" style="3" customWidth="1"/>
    <col min="4114" max="4114" width="16.5546875" style="3" bestFit="1" customWidth="1"/>
    <col min="4115" max="4115" width="13.5546875" style="3" customWidth="1"/>
    <col min="4116" max="4116" width="16.5546875" style="3" bestFit="1" customWidth="1"/>
    <col min="4117" max="4117" width="12" style="3" customWidth="1"/>
    <col min="4118" max="4118" width="17.5546875" style="3" bestFit="1" customWidth="1"/>
    <col min="4119" max="4119" width="12.44140625" style="3" bestFit="1" customWidth="1"/>
    <col min="4120" max="4362" width="9.44140625" style="3"/>
    <col min="4363" max="4363" width="59.5546875" style="3" customWidth="1"/>
    <col min="4364" max="4364" width="10.44140625" style="3" customWidth="1"/>
    <col min="4365" max="4365" width="13.5546875" style="3" customWidth="1"/>
    <col min="4366" max="4366" width="14.5546875" style="3" bestFit="1" customWidth="1"/>
    <col min="4367" max="4367" width="13.5546875" style="3" customWidth="1"/>
    <col min="4368" max="4368" width="16.44140625" style="3" bestFit="1" customWidth="1"/>
    <col min="4369" max="4369" width="13.5546875" style="3" customWidth="1"/>
    <col min="4370" max="4370" width="16.5546875" style="3" bestFit="1" customWidth="1"/>
    <col min="4371" max="4371" width="13.5546875" style="3" customWidth="1"/>
    <col min="4372" max="4372" width="16.5546875" style="3" bestFit="1" customWidth="1"/>
    <col min="4373" max="4373" width="12" style="3" customWidth="1"/>
    <col min="4374" max="4374" width="17.5546875" style="3" bestFit="1" customWidth="1"/>
    <col min="4375" max="4375" width="12.44140625" style="3" bestFit="1" customWidth="1"/>
    <col min="4376" max="4618" width="9.44140625" style="3"/>
    <col min="4619" max="4619" width="59.5546875" style="3" customWidth="1"/>
    <col min="4620" max="4620" width="10.44140625" style="3" customWidth="1"/>
    <col min="4621" max="4621" width="13.5546875" style="3" customWidth="1"/>
    <col min="4622" max="4622" width="14.5546875" style="3" bestFit="1" customWidth="1"/>
    <col min="4623" max="4623" width="13.5546875" style="3" customWidth="1"/>
    <col min="4624" max="4624" width="16.44140625" style="3" bestFit="1" customWidth="1"/>
    <col min="4625" max="4625" width="13.5546875" style="3" customWidth="1"/>
    <col min="4626" max="4626" width="16.5546875" style="3" bestFit="1" customWidth="1"/>
    <col min="4627" max="4627" width="13.5546875" style="3" customWidth="1"/>
    <col min="4628" max="4628" width="16.5546875" style="3" bestFit="1" customWidth="1"/>
    <col min="4629" max="4629" width="12" style="3" customWidth="1"/>
    <col min="4630" max="4630" width="17.5546875" style="3" bestFit="1" customWidth="1"/>
    <col min="4631" max="4631" width="12.44140625" style="3" bestFit="1" customWidth="1"/>
    <col min="4632" max="4874" width="9.44140625" style="3"/>
    <col min="4875" max="4875" width="59.5546875" style="3" customWidth="1"/>
    <col min="4876" max="4876" width="10.44140625" style="3" customWidth="1"/>
    <col min="4877" max="4877" width="13.5546875" style="3" customWidth="1"/>
    <col min="4878" max="4878" width="14.5546875" style="3" bestFit="1" customWidth="1"/>
    <col min="4879" max="4879" width="13.5546875" style="3" customWidth="1"/>
    <col min="4880" max="4880" width="16.44140625" style="3" bestFit="1" customWidth="1"/>
    <col min="4881" max="4881" width="13.5546875" style="3" customWidth="1"/>
    <col min="4882" max="4882" width="16.5546875" style="3" bestFit="1" customWidth="1"/>
    <col min="4883" max="4883" width="13.5546875" style="3" customWidth="1"/>
    <col min="4884" max="4884" width="16.5546875" style="3" bestFit="1" customWidth="1"/>
    <col min="4885" max="4885" width="12" style="3" customWidth="1"/>
    <col min="4886" max="4886" width="17.5546875" style="3" bestFit="1" customWidth="1"/>
    <col min="4887" max="4887" width="12.44140625" style="3" bestFit="1" customWidth="1"/>
    <col min="4888" max="5130" width="9.44140625" style="3"/>
    <col min="5131" max="5131" width="59.5546875" style="3" customWidth="1"/>
    <col min="5132" max="5132" width="10.44140625" style="3" customWidth="1"/>
    <col min="5133" max="5133" width="13.5546875" style="3" customWidth="1"/>
    <col min="5134" max="5134" width="14.5546875" style="3" bestFit="1" customWidth="1"/>
    <col min="5135" max="5135" width="13.5546875" style="3" customWidth="1"/>
    <col min="5136" max="5136" width="16.44140625" style="3" bestFit="1" customWidth="1"/>
    <col min="5137" max="5137" width="13.5546875" style="3" customWidth="1"/>
    <col min="5138" max="5138" width="16.5546875" style="3" bestFit="1" customWidth="1"/>
    <col min="5139" max="5139" width="13.5546875" style="3" customWidth="1"/>
    <col min="5140" max="5140" width="16.5546875" style="3" bestFit="1" customWidth="1"/>
    <col min="5141" max="5141" width="12" style="3" customWidth="1"/>
    <col min="5142" max="5142" width="17.5546875" style="3" bestFit="1" customWidth="1"/>
    <col min="5143" max="5143" width="12.44140625" style="3" bestFit="1" customWidth="1"/>
    <col min="5144" max="5386" width="9.44140625" style="3"/>
    <col min="5387" max="5387" width="59.5546875" style="3" customWidth="1"/>
    <col min="5388" max="5388" width="10.44140625" style="3" customWidth="1"/>
    <col min="5389" max="5389" width="13.5546875" style="3" customWidth="1"/>
    <col min="5390" max="5390" width="14.5546875" style="3" bestFit="1" customWidth="1"/>
    <col min="5391" max="5391" width="13.5546875" style="3" customWidth="1"/>
    <col min="5392" max="5392" width="16.44140625" style="3" bestFit="1" customWidth="1"/>
    <col min="5393" max="5393" width="13.5546875" style="3" customWidth="1"/>
    <col min="5394" max="5394" width="16.5546875" style="3" bestFit="1" customWidth="1"/>
    <col min="5395" max="5395" width="13.5546875" style="3" customWidth="1"/>
    <col min="5396" max="5396" width="16.5546875" style="3" bestFit="1" customWidth="1"/>
    <col min="5397" max="5397" width="12" style="3" customWidth="1"/>
    <col min="5398" max="5398" width="17.5546875" style="3" bestFit="1" customWidth="1"/>
    <col min="5399" max="5399" width="12.44140625" style="3" bestFit="1" customWidth="1"/>
    <col min="5400" max="5642" width="9.44140625" style="3"/>
    <col min="5643" max="5643" width="59.5546875" style="3" customWidth="1"/>
    <col min="5644" max="5644" width="10.44140625" style="3" customWidth="1"/>
    <col min="5645" max="5645" width="13.5546875" style="3" customWidth="1"/>
    <col min="5646" max="5646" width="14.5546875" style="3" bestFit="1" customWidth="1"/>
    <col min="5647" max="5647" width="13.5546875" style="3" customWidth="1"/>
    <col min="5648" max="5648" width="16.44140625" style="3" bestFit="1" customWidth="1"/>
    <col min="5649" max="5649" width="13.5546875" style="3" customWidth="1"/>
    <col min="5650" max="5650" width="16.5546875" style="3" bestFit="1" customWidth="1"/>
    <col min="5651" max="5651" width="13.5546875" style="3" customWidth="1"/>
    <col min="5652" max="5652" width="16.5546875" style="3" bestFit="1" customWidth="1"/>
    <col min="5653" max="5653" width="12" style="3" customWidth="1"/>
    <col min="5654" max="5654" width="17.5546875" style="3" bestFit="1" customWidth="1"/>
    <col min="5655" max="5655" width="12.44140625" style="3" bestFit="1" customWidth="1"/>
    <col min="5656" max="5898" width="9.44140625" style="3"/>
    <col min="5899" max="5899" width="59.5546875" style="3" customWidth="1"/>
    <col min="5900" max="5900" width="10.44140625" style="3" customWidth="1"/>
    <col min="5901" max="5901" width="13.5546875" style="3" customWidth="1"/>
    <col min="5902" max="5902" width="14.5546875" style="3" bestFit="1" customWidth="1"/>
    <col min="5903" max="5903" width="13.5546875" style="3" customWidth="1"/>
    <col min="5904" max="5904" width="16.44140625" style="3" bestFit="1" customWidth="1"/>
    <col min="5905" max="5905" width="13.5546875" style="3" customWidth="1"/>
    <col min="5906" max="5906" width="16.5546875" style="3" bestFit="1" customWidth="1"/>
    <col min="5907" max="5907" width="13.5546875" style="3" customWidth="1"/>
    <col min="5908" max="5908" width="16.5546875" style="3" bestFit="1" customWidth="1"/>
    <col min="5909" max="5909" width="12" style="3" customWidth="1"/>
    <col min="5910" max="5910" width="17.5546875" style="3" bestFit="1" customWidth="1"/>
    <col min="5911" max="5911" width="12.44140625" style="3" bestFit="1" customWidth="1"/>
    <col min="5912" max="6154" width="9.44140625" style="3"/>
    <col min="6155" max="6155" width="59.5546875" style="3" customWidth="1"/>
    <col min="6156" max="6156" width="10.44140625" style="3" customWidth="1"/>
    <col min="6157" max="6157" width="13.5546875" style="3" customWidth="1"/>
    <col min="6158" max="6158" width="14.5546875" style="3" bestFit="1" customWidth="1"/>
    <col min="6159" max="6159" width="13.5546875" style="3" customWidth="1"/>
    <col min="6160" max="6160" width="16.44140625" style="3" bestFit="1" customWidth="1"/>
    <col min="6161" max="6161" width="13.5546875" style="3" customWidth="1"/>
    <col min="6162" max="6162" width="16.5546875" style="3" bestFit="1" customWidth="1"/>
    <col min="6163" max="6163" width="13.5546875" style="3" customWidth="1"/>
    <col min="6164" max="6164" width="16.5546875" style="3" bestFit="1" customWidth="1"/>
    <col min="6165" max="6165" width="12" style="3" customWidth="1"/>
    <col min="6166" max="6166" width="17.5546875" style="3" bestFit="1" customWidth="1"/>
    <col min="6167" max="6167" width="12.44140625" style="3" bestFit="1" customWidth="1"/>
    <col min="6168" max="6410" width="9.44140625" style="3"/>
    <col min="6411" max="6411" width="59.5546875" style="3" customWidth="1"/>
    <col min="6412" max="6412" width="10.44140625" style="3" customWidth="1"/>
    <col min="6413" max="6413" width="13.5546875" style="3" customWidth="1"/>
    <col min="6414" max="6414" width="14.5546875" style="3" bestFit="1" customWidth="1"/>
    <col min="6415" max="6415" width="13.5546875" style="3" customWidth="1"/>
    <col min="6416" max="6416" width="16.44140625" style="3" bestFit="1" customWidth="1"/>
    <col min="6417" max="6417" width="13.5546875" style="3" customWidth="1"/>
    <col min="6418" max="6418" width="16.5546875" style="3" bestFit="1" customWidth="1"/>
    <col min="6419" max="6419" width="13.5546875" style="3" customWidth="1"/>
    <col min="6420" max="6420" width="16.5546875" style="3" bestFit="1" customWidth="1"/>
    <col min="6421" max="6421" width="12" style="3" customWidth="1"/>
    <col min="6422" max="6422" width="17.5546875" style="3" bestFit="1" customWidth="1"/>
    <col min="6423" max="6423" width="12.44140625" style="3" bestFit="1" customWidth="1"/>
    <col min="6424" max="6666" width="9.44140625" style="3"/>
    <col min="6667" max="6667" width="59.5546875" style="3" customWidth="1"/>
    <col min="6668" max="6668" width="10.44140625" style="3" customWidth="1"/>
    <col min="6669" max="6669" width="13.5546875" style="3" customWidth="1"/>
    <col min="6670" max="6670" width="14.5546875" style="3" bestFit="1" customWidth="1"/>
    <col min="6671" max="6671" width="13.5546875" style="3" customWidth="1"/>
    <col min="6672" max="6672" width="16.44140625" style="3" bestFit="1" customWidth="1"/>
    <col min="6673" max="6673" width="13.5546875" style="3" customWidth="1"/>
    <col min="6674" max="6674" width="16.5546875" style="3" bestFit="1" customWidth="1"/>
    <col min="6675" max="6675" width="13.5546875" style="3" customWidth="1"/>
    <col min="6676" max="6676" width="16.5546875" style="3" bestFit="1" customWidth="1"/>
    <col min="6677" max="6677" width="12" style="3" customWidth="1"/>
    <col min="6678" max="6678" width="17.5546875" style="3" bestFit="1" customWidth="1"/>
    <col min="6679" max="6679" width="12.44140625" style="3" bestFit="1" customWidth="1"/>
    <col min="6680" max="6922" width="9.44140625" style="3"/>
    <col min="6923" max="6923" width="59.5546875" style="3" customWidth="1"/>
    <col min="6924" max="6924" width="10.44140625" style="3" customWidth="1"/>
    <col min="6925" max="6925" width="13.5546875" style="3" customWidth="1"/>
    <col min="6926" max="6926" width="14.5546875" style="3" bestFit="1" customWidth="1"/>
    <col min="6927" max="6927" width="13.5546875" style="3" customWidth="1"/>
    <col min="6928" max="6928" width="16.44140625" style="3" bestFit="1" customWidth="1"/>
    <col min="6929" max="6929" width="13.5546875" style="3" customWidth="1"/>
    <col min="6930" max="6930" width="16.5546875" style="3" bestFit="1" customWidth="1"/>
    <col min="6931" max="6931" width="13.5546875" style="3" customWidth="1"/>
    <col min="6932" max="6932" width="16.5546875" style="3" bestFit="1" customWidth="1"/>
    <col min="6933" max="6933" width="12" style="3" customWidth="1"/>
    <col min="6934" max="6934" width="17.5546875" style="3" bestFit="1" customWidth="1"/>
    <col min="6935" max="6935" width="12.44140625" style="3" bestFit="1" customWidth="1"/>
    <col min="6936" max="7178" width="9.44140625" style="3"/>
    <col min="7179" max="7179" width="59.5546875" style="3" customWidth="1"/>
    <col min="7180" max="7180" width="10.44140625" style="3" customWidth="1"/>
    <col min="7181" max="7181" width="13.5546875" style="3" customWidth="1"/>
    <col min="7182" max="7182" width="14.5546875" style="3" bestFit="1" customWidth="1"/>
    <col min="7183" max="7183" width="13.5546875" style="3" customWidth="1"/>
    <col min="7184" max="7184" width="16.44140625" style="3" bestFit="1" customWidth="1"/>
    <col min="7185" max="7185" width="13.5546875" style="3" customWidth="1"/>
    <col min="7186" max="7186" width="16.5546875" style="3" bestFit="1" customWidth="1"/>
    <col min="7187" max="7187" width="13.5546875" style="3" customWidth="1"/>
    <col min="7188" max="7188" width="16.5546875" style="3" bestFit="1" customWidth="1"/>
    <col min="7189" max="7189" width="12" style="3" customWidth="1"/>
    <col min="7190" max="7190" width="17.5546875" style="3" bestFit="1" customWidth="1"/>
    <col min="7191" max="7191" width="12.44140625" style="3" bestFit="1" customWidth="1"/>
    <col min="7192" max="7434" width="9.44140625" style="3"/>
    <col min="7435" max="7435" width="59.5546875" style="3" customWidth="1"/>
    <col min="7436" max="7436" width="10.44140625" style="3" customWidth="1"/>
    <col min="7437" max="7437" width="13.5546875" style="3" customWidth="1"/>
    <col min="7438" max="7438" width="14.5546875" style="3" bestFit="1" customWidth="1"/>
    <col min="7439" max="7439" width="13.5546875" style="3" customWidth="1"/>
    <col min="7440" max="7440" width="16.44140625" style="3" bestFit="1" customWidth="1"/>
    <col min="7441" max="7441" width="13.5546875" style="3" customWidth="1"/>
    <col min="7442" max="7442" width="16.5546875" style="3" bestFit="1" customWidth="1"/>
    <col min="7443" max="7443" width="13.5546875" style="3" customWidth="1"/>
    <col min="7444" max="7444" width="16.5546875" style="3" bestFit="1" customWidth="1"/>
    <col min="7445" max="7445" width="12" style="3" customWidth="1"/>
    <col min="7446" max="7446" width="17.5546875" style="3" bestFit="1" customWidth="1"/>
    <col min="7447" max="7447" width="12.44140625" style="3" bestFit="1" customWidth="1"/>
    <col min="7448" max="7690" width="9.44140625" style="3"/>
    <col min="7691" max="7691" width="59.5546875" style="3" customWidth="1"/>
    <col min="7692" max="7692" width="10.44140625" style="3" customWidth="1"/>
    <col min="7693" max="7693" width="13.5546875" style="3" customWidth="1"/>
    <col min="7694" max="7694" width="14.5546875" style="3" bestFit="1" customWidth="1"/>
    <col min="7695" max="7695" width="13.5546875" style="3" customWidth="1"/>
    <col min="7696" max="7696" width="16.44140625" style="3" bestFit="1" customWidth="1"/>
    <col min="7697" max="7697" width="13.5546875" style="3" customWidth="1"/>
    <col min="7698" max="7698" width="16.5546875" style="3" bestFit="1" customWidth="1"/>
    <col min="7699" max="7699" width="13.5546875" style="3" customWidth="1"/>
    <col min="7700" max="7700" width="16.5546875" style="3" bestFit="1" customWidth="1"/>
    <col min="7701" max="7701" width="12" style="3" customWidth="1"/>
    <col min="7702" max="7702" width="17.5546875" style="3" bestFit="1" customWidth="1"/>
    <col min="7703" max="7703" width="12.44140625" style="3" bestFit="1" customWidth="1"/>
    <col min="7704" max="7946" width="9.44140625" style="3"/>
    <col min="7947" max="7947" width="59.5546875" style="3" customWidth="1"/>
    <col min="7948" max="7948" width="10.44140625" style="3" customWidth="1"/>
    <col min="7949" max="7949" width="13.5546875" style="3" customWidth="1"/>
    <col min="7950" max="7950" width="14.5546875" style="3" bestFit="1" customWidth="1"/>
    <col min="7951" max="7951" width="13.5546875" style="3" customWidth="1"/>
    <col min="7952" max="7952" width="16.44140625" style="3" bestFit="1" customWidth="1"/>
    <col min="7953" max="7953" width="13.5546875" style="3" customWidth="1"/>
    <col min="7954" max="7954" width="16.5546875" style="3" bestFit="1" customWidth="1"/>
    <col min="7955" max="7955" width="13.5546875" style="3" customWidth="1"/>
    <col min="7956" max="7956" width="16.5546875" style="3" bestFit="1" customWidth="1"/>
    <col min="7957" max="7957" width="12" style="3" customWidth="1"/>
    <col min="7958" max="7958" width="17.5546875" style="3" bestFit="1" customWidth="1"/>
    <col min="7959" max="7959" width="12.44140625" style="3" bestFit="1" customWidth="1"/>
    <col min="7960" max="8202" width="9.44140625" style="3"/>
    <col min="8203" max="8203" width="59.5546875" style="3" customWidth="1"/>
    <col min="8204" max="8204" width="10.44140625" style="3" customWidth="1"/>
    <col min="8205" max="8205" width="13.5546875" style="3" customWidth="1"/>
    <col min="8206" max="8206" width="14.5546875" style="3" bestFit="1" customWidth="1"/>
    <col min="8207" max="8207" width="13.5546875" style="3" customWidth="1"/>
    <col min="8208" max="8208" width="16.44140625" style="3" bestFit="1" customWidth="1"/>
    <col min="8209" max="8209" width="13.5546875" style="3" customWidth="1"/>
    <col min="8210" max="8210" width="16.5546875" style="3" bestFit="1" customWidth="1"/>
    <col min="8211" max="8211" width="13.5546875" style="3" customWidth="1"/>
    <col min="8212" max="8212" width="16.5546875" style="3" bestFit="1" customWidth="1"/>
    <col min="8213" max="8213" width="12" style="3" customWidth="1"/>
    <col min="8214" max="8214" width="17.5546875" style="3" bestFit="1" customWidth="1"/>
    <col min="8215" max="8215" width="12.44140625" style="3" bestFit="1" customWidth="1"/>
    <col min="8216" max="8458" width="9.44140625" style="3"/>
    <col min="8459" max="8459" width="59.5546875" style="3" customWidth="1"/>
    <col min="8460" max="8460" width="10.44140625" style="3" customWidth="1"/>
    <col min="8461" max="8461" width="13.5546875" style="3" customWidth="1"/>
    <col min="8462" max="8462" width="14.5546875" style="3" bestFit="1" customWidth="1"/>
    <col min="8463" max="8463" width="13.5546875" style="3" customWidth="1"/>
    <col min="8464" max="8464" width="16.44140625" style="3" bestFit="1" customWidth="1"/>
    <col min="8465" max="8465" width="13.5546875" style="3" customWidth="1"/>
    <col min="8466" max="8466" width="16.5546875" style="3" bestFit="1" customWidth="1"/>
    <col min="8467" max="8467" width="13.5546875" style="3" customWidth="1"/>
    <col min="8468" max="8468" width="16.5546875" style="3" bestFit="1" customWidth="1"/>
    <col min="8469" max="8469" width="12" style="3" customWidth="1"/>
    <col min="8470" max="8470" width="17.5546875" style="3" bestFit="1" customWidth="1"/>
    <col min="8471" max="8471" width="12.44140625" style="3" bestFit="1" customWidth="1"/>
    <col min="8472" max="8714" width="9.44140625" style="3"/>
    <col min="8715" max="8715" width="59.5546875" style="3" customWidth="1"/>
    <col min="8716" max="8716" width="10.44140625" style="3" customWidth="1"/>
    <col min="8717" max="8717" width="13.5546875" style="3" customWidth="1"/>
    <col min="8718" max="8718" width="14.5546875" style="3" bestFit="1" customWidth="1"/>
    <col min="8719" max="8719" width="13.5546875" style="3" customWidth="1"/>
    <col min="8720" max="8720" width="16.44140625" style="3" bestFit="1" customWidth="1"/>
    <col min="8721" max="8721" width="13.5546875" style="3" customWidth="1"/>
    <col min="8722" max="8722" width="16.5546875" style="3" bestFit="1" customWidth="1"/>
    <col min="8723" max="8723" width="13.5546875" style="3" customWidth="1"/>
    <col min="8724" max="8724" width="16.5546875" style="3" bestFit="1" customWidth="1"/>
    <col min="8725" max="8725" width="12" style="3" customWidth="1"/>
    <col min="8726" max="8726" width="17.5546875" style="3" bestFit="1" customWidth="1"/>
    <col min="8727" max="8727" width="12.44140625" style="3" bestFit="1" customWidth="1"/>
    <col min="8728" max="8970" width="9.44140625" style="3"/>
    <col min="8971" max="8971" width="59.5546875" style="3" customWidth="1"/>
    <col min="8972" max="8972" width="10.44140625" style="3" customWidth="1"/>
    <col min="8973" max="8973" width="13.5546875" style="3" customWidth="1"/>
    <col min="8974" max="8974" width="14.5546875" style="3" bestFit="1" customWidth="1"/>
    <col min="8975" max="8975" width="13.5546875" style="3" customWidth="1"/>
    <col min="8976" max="8976" width="16.44140625" style="3" bestFit="1" customWidth="1"/>
    <col min="8977" max="8977" width="13.5546875" style="3" customWidth="1"/>
    <col min="8978" max="8978" width="16.5546875" style="3" bestFit="1" customWidth="1"/>
    <col min="8979" max="8979" width="13.5546875" style="3" customWidth="1"/>
    <col min="8980" max="8980" width="16.5546875" style="3" bestFit="1" customWidth="1"/>
    <col min="8981" max="8981" width="12" style="3" customWidth="1"/>
    <col min="8982" max="8982" width="17.5546875" style="3" bestFit="1" customWidth="1"/>
    <col min="8983" max="8983" width="12.44140625" style="3" bestFit="1" customWidth="1"/>
    <col min="8984" max="9226" width="9.44140625" style="3"/>
    <col min="9227" max="9227" width="59.5546875" style="3" customWidth="1"/>
    <col min="9228" max="9228" width="10.44140625" style="3" customWidth="1"/>
    <col min="9229" max="9229" width="13.5546875" style="3" customWidth="1"/>
    <col min="9230" max="9230" width="14.5546875" style="3" bestFit="1" customWidth="1"/>
    <col min="9231" max="9231" width="13.5546875" style="3" customWidth="1"/>
    <col min="9232" max="9232" width="16.44140625" style="3" bestFit="1" customWidth="1"/>
    <col min="9233" max="9233" width="13.5546875" style="3" customWidth="1"/>
    <col min="9234" max="9234" width="16.5546875" style="3" bestFit="1" customWidth="1"/>
    <col min="9235" max="9235" width="13.5546875" style="3" customWidth="1"/>
    <col min="9236" max="9236" width="16.5546875" style="3" bestFit="1" customWidth="1"/>
    <col min="9237" max="9237" width="12" style="3" customWidth="1"/>
    <col min="9238" max="9238" width="17.5546875" style="3" bestFit="1" customWidth="1"/>
    <col min="9239" max="9239" width="12.44140625" style="3" bestFit="1" customWidth="1"/>
    <col min="9240" max="9482" width="9.44140625" style="3"/>
    <col min="9483" max="9483" width="59.5546875" style="3" customWidth="1"/>
    <col min="9484" max="9484" width="10.44140625" style="3" customWidth="1"/>
    <col min="9485" max="9485" width="13.5546875" style="3" customWidth="1"/>
    <col min="9486" max="9486" width="14.5546875" style="3" bestFit="1" customWidth="1"/>
    <col min="9487" max="9487" width="13.5546875" style="3" customWidth="1"/>
    <col min="9488" max="9488" width="16.44140625" style="3" bestFit="1" customWidth="1"/>
    <col min="9489" max="9489" width="13.5546875" style="3" customWidth="1"/>
    <col min="9490" max="9490" width="16.5546875" style="3" bestFit="1" customWidth="1"/>
    <col min="9491" max="9491" width="13.5546875" style="3" customWidth="1"/>
    <col min="9492" max="9492" width="16.5546875" style="3" bestFit="1" customWidth="1"/>
    <col min="9493" max="9493" width="12" style="3" customWidth="1"/>
    <col min="9494" max="9494" width="17.5546875" style="3" bestFit="1" customWidth="1"/>
    <col min="9495" max="9495" width="12.44140625" style="3" bestFit="1" customWidth="1"/>
    <col min="9496" max="9738" width="9.44140625" style="3"/>
    <col min="9739" max="9739" width="59.5546875" style="3" customWidth="1"/>
    <col min="9740" max="9740" width="10.44140625" style="3" customWidth="1"/>
    <col min="9741" max="9741" width="13.5546875" style="3" customWidth="1"/>
    <col min="9742" max="9742" width="14.5546875" style="3" bestFit="1" customWidth="1"/>
    <col min="9743" max="9743" width="13.5546875" style="3" customWidth="1"/>
    <col min="9744" max="9744" width="16.44140625" style="3" bestFit="1" customWidth="1"/>
    <col min="9745" max="9745" width="13.5546875" style="3" customWidth="1"/>
    <col min="9746" max="9746" width="16.5546875" style="3" bestFit="1" customWidth="1"/>
    <col min="9747" max="9747" width="13.5546875" style="3" customWidth="1"/>
    <col min="9748" max="9748" width="16.5546875" style="3" bestFit="1" customWidth="1"/>
    <col min="9749" max="9749" width="12" style="3" customWidth="1"/>
    <col min="9750" max="9750" width="17.5546875" style="3" bestFit="1" customWidth="1"/>
    <col min="9751" max="9751" width="12.44140625" style="3" bestFit="1" customWidth="1"/>
    <col min="9752" max="9994" width="9.44140625" style="3"/>
    <col min="9995" max="9995" width="59.5546875" style="3" customWidth="1"/>
    <col min="9996" max="9996" width="10.44140625" style="3" customWidth="1"/>
    <col min="9997" max="9997" width="13.5546875" style="3" customWidth="1"/>
    <col min="9998" max="9998" width="14.5546875" style="3" bestFit="1" customWidth="1"/>
    <col min="9999" max="9999" width="13.5546875" style="3" customWidth="1"/>
    <col min="10000" max="10000" width="16.44140625" style="3" bestFit="1" customWidth="1"/>
    <col min="10001" max="10001" width="13.5546875" style="3" customWidth="1"/>
    <col min="10002" max="10002" width="16.5546875" style="3" bestFit="1" customWidth="1"/>
    <col min="10003" max="10003" width="13.5546875" style="3" customWidth="1"/>
    <col min="10004" max="10004" width="16.5546875" style="3" bestFit="1" customWidth="1"/>
    <col min="10005" max="10005" width="12" style="3" customWidth="1"/>
    <col min="10006" max="10006" width="17.5546875" style="3" bestFit="1" customWidth="1"/>
    <col min="10007" max="10007" width="12.44140625" style="3" bestFit="1" customWidth="1"/>
    <col min="10008" max="10250" width="9.44140625" style="3"/>
    <col min="10251" max="10251" width="59.5546875" style="3" customWidth="1"/>
    <col min="10252" max="10252" width="10.44140625" style="3" customWidth="1"/>
    <col min="10253" max="10253" width="13.5546875" style="3" customWidth="1"/>
    <col min="10254" max="10254" width="14.5546875" style="3" bestFit="1" customWidth="1"/>
    <col min="10255" max="10255" width="13.5546875" style="3" customWidth="1"/>
    <col min="10256" max="10256" width="16.44140625" style="3" bestFit="1" customWidth="1"/>
    <col min="10257" max="10257" width="13.5546875" style="3" customWidth="1"/>
    <col min="10258" max="10258" width="16.5546875" style="3" bestFit="1" customWidth="1"/>
    <col min="10259" max="10259" width="13.5546875" style="3" customWidth="1"/>
    <col min="10260" max="10260" width="16.5546875" style="3" bestFit="1" customWidth="1"/>
    <col min="10261" max="10261" width="12" style="3" customWidth="1"/>
    <col min="10262" max="10262" width="17.5546875" style="3" bestFit="1" customWidth="1"/>
    <col min="10263" max="10263" width="12.44140625" style="3" bestFit="1" customWidth="1"/>
    <col min="10264" max="10506" width="9.44140625" style="3"/>
    <col min="10507" max="10507" width="59.5546875" style="3" customWidth="1"/>
    <col min="10508" max="10508" width="10.44140625" style="3" customWidth="1"/>
    <col min="10509" max="10509" width="13.5546875" style="3" customWidth="1"/>
    <col min="10510" max="10510" width="14.5546875" style="3" bestFit="1" customWidth="1"/>
    <col min="10511" max="10511" width="13.5546875" style="3" customWidth="1"/>
    <col min="10512" max="10512" width="16.44140625" style="3" bestFit="1" customWidth="1"/>
    <col min="10513" max="10513" width="13.5546875" style="3" customWidth="1"/>
    <col min="10514" max="10514" width="16.5546875" style="3" bestFit="1" customWidth="1"/>
    <col min="10515" max="10515" width="13.5546875" style="3" customWidth="1"/>
    <col min="10516" max="10516" width="16.5546875" style="3" bestFit="1" customWidth="1"/>
    <col min="10517" max="10517" width="12" style="3" customWidth="1"/>
    <col min="10518" max="10518" width="17.5546875" style="3" bestFit="1" customWidth="1"/>
    <col min="10519" max="10519" width="12.44140625" style="3" bestFit="1" customWidth="1"/>
    <col min="10520" max="10762" width="9.44140625" style="3"/>
    <col min="10763" max="10763" width="59.5546875" style="3" customWidth="1"/>
    <col min="10764" max="10764" width="10.44140625" style="3" customWidth="1"/>
    <col min="10765" max="10765" width="13.5546875" style="3" customWidth="1"/>
    <col min="10766" max="10766" width="14.5546875" style="3" bestFit="1" customWidth="1"/>
    <col min="10767" max="10767" width="13.5546875" style="3" customWidth="1"/>
    <col min="10768" max="10768" width="16.44140625" style="3" bestFit="1" customWidth="1"/>
    <col min="10769" max="10769" width="13.5546875" style="3" customWidth="1"/>
    <col min="10770" max="10770" width="16.5546875" style="3" bestFit="1" customWidth="1"/>
    <col min="10771" max="10771" width="13.5546875" style="3" customWidth="1"/>
    <col min="10772" max="10772" width="16.5546875" style="3" bestFit="1" customWidth="1"/>
    <col min="10773" max="10773" width="12" style="3" customWidth="1"/>
    <col min="10774" max="10774" width="17.5546875" style="3" bestFit="1" customWidth="1"/>
    <col min="10775" max="10775" width="12.44140625" style="3" bestFit="1" customWidth="1"/>
    <col min="10776" max="11018" width="9.44140625" style="3"/>
    <col min="11019" max="11019" width="59.5546875" style="3" customWidth="1"/>
    <col min="11020" max="11020" width="10.44140625" style="3" customWidth="1"/>
    <col min="11021" max="11021" width="13.5546875" style="3" customWidth="1"/>
    <col min="11022" max="11022" width="14.5546875" style="3" bestFit="1" customWidth="1"/>
    <col min="11023" max="11023" width="13.5546875" style="3" customWidth="1"/>
    <col min="11024" max="11024" width="16.44140625" style="3" bestFit="1" customWidth="1"/>
    <col min="11025" max="11025" width="13.5546875" style="3" customWidth="1"/>
    <col min="11026" max="11026" width="16.5546875" style="3" bestFit="1" customWidth="1"/>
    <col min="11027" max="11027" width="13.5546875" style="3" customWidth="1"/>
    <col min="11028" max="11028" width="16.5546875" style="3" bestFit="1" customWidth="1"/>
    <col min="11029" max="11029" width="12" style="3" customWidth="1"/>
    <col min="11030" max="11030" width="17.5546875" style="3" bestFit="1" customWidth="1"/>
    <col min="11031" max="11031" width="12.44140625" style="3" bestFit="1" customWidth="1"/>
    <col min="11032" max="11274" width="9.44140625" style="3"/>
    <col min="11275" max="11275" width="59.5546875" style="3" customWidth="1"/>
    <col min="11276" max="11276" width="10.44140625" style="3" customWidth="1"/>
    <col min="11277" max="11277" width="13.5546875" style="3" customWidth="1"/>
    <col min="11278" max="11278" width="14.5546875" style="3" bestFit="1" customWidth="1"/>
    <col min="11279" max="11279" width="13.5546875" style="3" customWidth="1"/>
    <col min="11280" max="11280" width="16.44140625" style="3" bestFit="1" customWidth="1"/>
    <col min="11281" max="11281" width="13.5546875" style="3" customWidth="1"/>
    <col min="11282" max="11282" width="16.5546875" style="3" bestFit="1" customWidth="1"/>
    <col min="11283" max="11283" width="13.5546875" style="3" customWidth="1"/>
    <col min="11284" max="11284" width="16.5546875" style="3" bestFit="1" customWidth="1"/>
    <col min="11285" max="11285" width="12" style="3" customWidth="1"/>
    <col min="11286" max="11286" width="17.5546875" style="3" bestFit="1" customWidth="1"/>
    <col min="11287" max="11287" width="12.44140625" style="3" bestFit="1" customWidth="1"/>
    <col min="11288" max="11530" width="9.44140625" style="3"/>
    <col min="11531" max="11531" width="59.5546875" style="3" customWidth="1"/>
    <col min="11532" max="11532" width="10.44140625" style="3" customWidth="1"/>
    <col min="11533" max="11533" width="13.5546875" style="3" customWidth="1"/>
    <col min="11534" max="11534" width="14.5546875" style="3" bestFit="1" customWidth="1"/>
    <col min="11535" max="11535" width="13.5546875" style="3" customWidth="1"/>
    <col min="11536" max="11536" width="16.44140625" style="3" bestFit="1" customWidth="1"/>
    <col min="11537" max="11537" width="13.5546875" style="3" customWidth="1"/>
    <col min="11538" max="11538" width="16.5546875" style="3" bestFit="1" customWidth="1"/>
    <col min="11539" max="11539" width="13.5546875" style="3" customWidth="1"/>
    <col min="11540" max="11540" width="16.5546875" style="3" bestFit="1" customWidth="1"/>
    <col min="11541" max="11541" width="12" style="3" customWidth="1"/>
    <col min="11542" max="11542" width="17.5546875" style="3" bestFit="1" customWidth="1"/>
    <col min="11543" max="11543" width="12.44140625" style="3" bestFit="1" customWidth="1"/>
    <col min="11544" max="11786" width="9.44140625" style="3"/>
    <col min="11787" max="11787" width="59.5546875" style="3" customWidth="1"/>
    <col min="11788" max="11788" width="10.44140625" style="3" customWidth="1"/>
    <col min="11789" max="11789" width="13.5546875" style="3" customWidth="1"/>
    <col min="11790" max="11790" width="14.5546875" style="3" bestFit="1" customWidth="1"/>
    <col min="11791" max="11791" width="13.5546875" style="3" customWidth="1"/>
    <col min="11792" max="11792" width="16.44140625" style="3" bestFit="1" customWidth="1"/>
    <col min="11793" max="11793" width="13.5546875" style="3" customWidth="1"/>
    <col min="11794" max="11794" width="16.5546875" style="3" bestFit="1" customWidth="1"/>
    <col min="11795" max="11795" width="13.5546875" style="3" customWidth="1"/>
    <col min="11796" max="11796" width="16.5546875" style="3" bestFit="1" customWidth="1"/>
    <col min="11797" max="11797" width="12" style="3" customWidth="1"/>
    <col min="11798" max="11798" width="17.5546875" style="3" bestFit="1" customWidth="1"/>
    <col min="11799" max="11799" width="12.44140625" style="3" bestFit="1" customWidth="1"/>
    <col min="11800" max="12042" width="9.44140625" style="3"/>
    <col min="12043" max="12043" width="59.5546875" style="3" customWidth="1"/>
    <col min="12044" max="12044" width="10.44140625" style="3" customWidth="1"/>
    <col min="12045" max="12045" width="13.5546875" style="3" customWidth="1"/>
    <col min="12046" max="12046" width="14.5546875" style="3" bestFit="1" customWidth="1"/>
    <col min="12047" max="12047" width="13.5546875" style="3" customWidth="1"/>
    <col min="12048" max="12048" width="16.44140625" style="3" bestFit="1" customWidth="1"/>
    <col min="12049" max="12049" width="13.5546875" style="3" customWidth="1"/>
    <col min="12050" max="12050" width="16.5546875" style="3" bestFit="1" customWidth="1"/>
    <col min="12051" max="12051" width="13.5546875" style="3" customWidth="1"/>
    <col min="12052" max="12052" width="16.5546875" style="3" bestFit="1" customWidth="1"/>
    <col min="12053" max="12053" width="12" style="3" customWidth="1"/>
    <col min="12054" max="12054" width="17.5546875" style="3" bestFit="1" customWidth="1"/>
    <col min="12055" max="12055" width="12.44140625" style="3" bestFit="1" customWidth="1"/>
    <col min="12056" max="12298" width="9.44140625" style="3"/>
    <col min="12299" max="12299" width="59.5546875" style="3" customWidth="1"/>
    <col min="12300" max="12300" width="10.44140625" style="3" customWidth="1"/>
    <col min="12301" max="12301" width="13.5546875" style="3" customWidth="1"/>
    <col min="12302" max="12302" width="14.5546875" style="3" bestFit="1" customWidth="1"/>
    <col min="12303" max="12303" width="13.5546875" style="3" customWidth="1"/>
    <col min="12304" max="12304" width="16.44140625" style="3" bestFit="1" customWidth="1"/>
    <col min="12305" max="12305" width="13.5546875" style="3" customWidth="1"/>
    <col min="12306" max="12306" width="16.5546875" style="3" bestFit="1" customWidth="1"/>
    <col min="12307" max="12307" width="13.5546875" style="3" customWidth="1"/>
    <col min="12308" max="12308" width="16.5546875" style="3" bestFit="1" customWidth="1"/>
    <col min="12309" max="12309" width="12" style="3" customWidth="1"/>
    <col min="12310" max="12310" width="17.5546875" style="3" bestFit="1" customWidth="1"/>
    <col min="12311" max="12311" width="12.44140625" style="3" bestFit="1" customWidth="1"/>
    <col min="12312" max="12554" width="9.44140625" style="3"/>
    <col min="12555" max="12555" width="59.5546875" style="3" customWidth="1"/>
    <col min="12556" max="12556" width="10.44140625" style="3" customWidth="1"/>
    <col min="12557" max="12557" width="13.5546875" style="3" customWidth="1"/>
    <col min="12558" max="12558" width="14.5546875" style="3" bestFit="1" customWidth="1"/>
    <col min="12559" max="12559" width="13.5546875" style="3" customWidth="1"/>
    <col min="12560" max="12560" width="16.44140625" style="3" bestFit="1" customWidth="1"/>
    <col min="12561" max="12561" width="13.5546875" style="3" customWidth="1"/>
    <col min="12562" max="12562" width="16.5546875" style="3" bestFit="1" customWidth="1"/>
    <col min="12563" max="12563" width="13.5546875" style="3" customWidth="1"/>
    <col min="12564" max="12564" width="16.5546875" style="3" bestFit="1" customWidth="1"/>
    <col min="12565" max="12565" width="12" style="3" customWidth="1"/>
    <col min="12566" max="12566" width="17.5546875" style="3" bestFit="1" customWidth="1"/>
    <col min="12567" max="12567" width="12.44140625" style="3" bestFit="1" customWidth="1"/>
    <col min="12568" max="12810" width="9.44140625" style="3"/>
    <col min="12811" max="12811" width="59.5546875" style="3" customWidth="1"/>
    <col min="12812" max="12812" width="10.44140625" style="3" customWidth="1"/>
    <col min="12813" max="12813" width="13.5546875" style="3" customWidth="1"/>
    <col min="12814" max="12814" width="14.5546875" style="3" bestFit="1" customWidth="1"/>
    <col min="12815" max="12815" width="13.5546875" style="3" customWidth="1"/>
    <col min="12816" max="12816" width="16.44140625" style="3" bestFit="1" customWidth="1"/>
    <col min="12817" max="12817" width="13.5546875" style="3" customWidth="1"/>
    <col min="12818" max="12818" width="16.5546875" style="3" bestFit="1" customWidth="1"/>
    <col min="12819" max="12819" width="13.5546875" style="3" customWidth="1"/>
    <col min="12820" max="12820" width="16.5546875" style="3" bestFit="1" customWidth="1"/>
    <col min="12821" max="12821" width="12" style="3" customWidth="1"/>
    <col min="12822" max="12822" width="17.5546875" style="3" bestFit="1" customWidth="1"/>
    <col min="12823" max="12823" width="12.44140625" style="3" bestFit="1" customWidth="1"/>
    <col min="12824" max="13066" width="9.44140625" style="3"/>
    <col min="13067" max="13067" width="59.5546875" style="3" customWidth="1"/>
    <col min="13068" max="13068" width="10.44140625" style="3" customWidth="1"/>
    <col min="13069" max="13069" width="13.5546875" style="3" customWidth="1"/>
    <col min="13070" max="13070" width="14.5546875" style="3" bestFit="1" customWidth="1"/>
    <col min="13071" max="13071" width="13.5546875" style="3" customWidth="1"/>
    <col min="13072" max="13072" width="16.44140625" style="3" bestFit="1" customWidth="1"/>
    <col min="13073" max="13073" width="13.5546875" style="3" customWidth="1"/>
    <col min="13074" max="13074" width="16.5546875" style="3" bestFit="1" customWidth="1"/>
    <col min="13075" max="13075" width="13.5546875" style="3" customWidth="1"/>
    <col min="13076" max="13076" width="16.5546875" style="3" bestFit="1" customWidth="1"/>
    <col min="13077" max="13077" width="12" style="3" customWidth="1"/>
    <col min="13078" max="13078" width="17.5546875" style="3" bestFit="1" customWidth="1"/>
    <col min="13079" max="13079" width="12.44140625" style="3" bestFit="1" customWidth="1"/>
    <col min="13080" max="13322" width="9.44140625" style="3"/>
    <col min="13323" max="13323" width="59.5546875" style="3" customWidth="1"/>
    <col min="13324" max="13324" width="10.44140625" style="3" customWidth="1"/>
    <col min="13325" max="13325" width="13.5546875" style="3" customWidth="1"/>
    <col min="13326" max="13326" width="14.5546875" style="3" bestFit="1" customWidth="1"/>
    <col min="13327" max="13327" width="13.5546875" style="3" customWidth="1"/>
    <col min="13328" max="13328" width="16.44140625" style="3" bestFit="1" customWidth="1"/>
    <col min="13329" max="13329" width="13.5546875" style="3" customWidth="1"/>
    <col min="13330" max="13330" width="16.5546875" style="3" bestFit="1" customWidth="1"/>
    <col min="13331" max="13331" width="13.5546875" style="3" customWidth="1"/>
    <col min="13332" max="13332" width="16.5546875" style="3" bestFit="1" customWidth="1"/>
    <col min="13333" max="13333" width="12" style="3" customWidth="1"/>
    <col min="13334" max="13334" width="17.5546875" style="3" bestFit="1" customWidth="1"/>
    <col min="13335" max="13335" width="12.44140625" style="3" bestFit="1" customWidth="1"/>
    <col min="13336" max="13578" width="9.44140625" style="3"/>
    <col min="13579" max="13579" width="59.5546875" style="3" customWidth="1"/>
    <col min="13580" max="13580" width="10.44140625" style="3" customWidth="1"/>
    <col min="13581" max="13581" width="13.5546875" style="3" customWidth="1"/>
    <col min="13582" max="13582" width="14.5546875" style="3" bestFit="1" customWidth="1"/>
    <col min="13583" max="13583" width="13.5546875" style="3" customWidth="1"/>
    <col min="13584" max="13584" width="16.44140625" style="3" bestFit="1" customWidth="1"/>
    <col min="13585" max="13585" width="13.5546875" style="3" customWidth="1"/>
    <col min="13586" max="13586" width="16.5546875" style="3" bestFit="1" customWidth="1"/>
    <col min="13587" max="13587" width="13.5546875" style="3" customWidth="1"/>
    <col min="13588" max="13588" width="16.5546875" style="3" bestFit="1" customWidth="1"/>
    <col min="13589" max="13589" width="12" style="3" customWidth="1"/>
    <col min="13590" max="13590" width="17.5546875" style="3" bestFit="1" customWidth="1"/>
    <col min="13591" max="13591" width="12.44140625" style="3" bestFit="1" customWidth="1"/>
    <col min="13592" max="13834" width="9.44140625" style="3"/>
    <col min="13835" max="13835" width="59.5546875" style="3" customWidth="1"/>
    <col min="13836" max="13836" width="10.44140625" style="3" customWidth="1"/>
    <col min="13837" max="13837" width="13.5546875" style="3" customWidth="1"/>
    <col min="13838" max="13838" width="14.5546875" style="3" bestFit="1" customWidth="1"/>
    <col min="13839" max="13839" width="13.5546875" style="3" customWidth="1"/>
    <col min="13840" max="13840" width="16.44140625" style="3" bestFit="1" customWidth="1"/>
    <col min="13841" max="13841" width="13.5546875" style="3" customWidth="1"/>
    <col min="13842" max="13842" width="16.5546875" style="3" bestFit="1" customWidth="1"/>
    <col min="13843" max="13843" width="13.5546875" style="3" customWidth="1"/>
    <col min="13844" max="13844" width="16.5546875" style="3" bestFit="1" customWidth="1"/>
    <col min="13845" max="13845" width="12" style="3" customWidth="1"/>
    <col min="13846" max="13846" width="17.5546875" style="3" bestFit="1" customWidth="1"/>
    <col min="13847" max="13847" width="12.44140625" style="3" bestFit="1" customWidth="1"/>
    <col min="13848" max="14090" width="9.44140625" style="3"/>
    <col min="14091" max="14091" width="59.5546875" style="3" customWidth="1"/>
    <col min="14092" max="14092" width="10.44140625" style="3" customWidth="1"/>
    <col min="14093" max="14093" width="13.5546875" style="3" customWidth="1"/>
    <col min="14094" max="14094" width="14.5546875" style="3" bestFit="1" customWidth="1"/>
    <col min="14095" max="14095" width="13.5546875" style="3" customWidth="1"/>
    <col min="14096" max="14096" width="16.44140625" style="3" bestFit="1" customWidth="1"/>
    <col min="14097" max="14097" width="13.5546875" style="3" customWidth="1"/>
    <col min="14098" max="14098" width="16.5546875" style="3" bestFit="1" customWidth="1"/>
    <col min="14099" max="14099" width="13.5546875" style="3" customWidth="1"/>
    <col min="14100" max="14100" width="16.5546875" style="3" bestFit="1" customWidth="1"/>
    <col min="14101" max="14101" width="12" style="3" customWidth="1"/>
    <col min="14102" max="14102" width="17.5546875" style="3" bestFit="1" customWidth="1"/>
    <col min="14103" max="14103" width="12.44140625" style="3" bestFit="1" customWidth="1"/>
    <col min="14104" max="14346" width="9.44140625" style="3"/>
    <col min="14347" max="14347" width="59.5546875" style="3" customWidth="1"/>
    <col min="14348" max="14348" width="10.44140625" style="3" customWidth="1"/>
    <col min="14349" max="14349" width="13.5546875" style="3" customWidth="1"/>
    <col min="14350" max="14350" width="14.5546875" style="3" bestFit="1" customWidth="1"/>
    <col min="14351" max="14351" width="13.5546875" style="3" customWidth="1"/>
    <col min="14352" max="14352" width="16.44140625" style="3" bestFit="1" customWidth="1"/>
    <col min="14353" max="14353" width="13.5546875" style="3" customWidth="1"/>
    <col min="14354" max="14354" width="16.5546875" style="3" bestFit="1" customWidth="1"/>
    <col min="14355" max="14355" width="13.5546875" style="3" customWidth="1"/>
    <col min="14356" max="14356" width="16.5546875" style="3" bestFit="1" customWidth="1"/>
    <col min="14357" max="14357" width="12" style="3" customWidth="1"/>
    <col min="14358" max="14358" width="17.5546875" style="3" bestFit="1" customWidth="1"/>
    <col min="14359" max="14359" width="12.44140625" style="3" bestFit="1" customWidth="1"/>
    <col min="14360" max="14602" width="9.44140625" style="3"/>
    <col min="14603" max="14603" width="59.5546875" style="3" customWidth="1"/>
    <col min="14604" max="14604" width="10.44140625" style="3" customWidth="1"/>
    <col min="14605" max="14605" width="13.5546875" style="3" customWidth="1"/>
    <col min="14606" max="14606" width="14.5546875" style="3" bestFit="1" customWidth="1"/>
    <col min="14607" max="14607" width="13.5546875" style="3" customWidth="1"/>
    <col min="14608" max="14608" width="16.44140625" style="3" bestFit="1" customWidth="1"/>
    <col min="14609" max="14609" width="13.5546875" style="3" customWidth="1"/>
    <col min="14610" max="14610" width="16.5546875" style="3" bestFit="1" customWidth="1"/>
    <col min="14611" max="14611" width="13.5546875" style="3" customWidth="1"/>
    <col min="14612" max="14612" width="16.5546875" style="3" bestFit="1" customWidth="1"/>
    <col min="14613" max="14613" width="12" style="3" customWidth="1"/>
    <col min="14614" max="14614" width="17.5546875" style="3" bestFit="1" customWidth="1"/>
    <col min="14615" max="14615" width="12.44140625" style="3" bestFit="1" customWidth="1"/>
    <col min="14616" max="14858" width="9.44140625" style="3"/>
    <col min="14859" max="14859" width="59.5546875" style="3" customWidth="1"/>
    <col min="14860" max="14860" width="10.44140625" style="3" customWidth="1"/>
    <col min="14861" max="14861" width="13.5546875" style="3" customWidth="1"/>
    <col min="14862" max="14862" width="14.5546875" style="3" bestFit="1" customWidth="1"/>
    <col min="14863" max="14863" width="13.5546875" style="3" customWidth="1"/>
    <col min="14864" max="14864" width="16.44140625" style="3" bestFit="1" customWidth="1"/>
    <col min="14865" max="14865" width="13.5546875" style="3" customWidth="1"/>
    <col min="14866" max="14866" width="16.5546875" style="3" bestFit="1" customWidth="1"/>
    <col min="14867" max="14867" width="13.5546875" style="3" customWidth="1"/>
    <col min="14868" max="14868" width="16.5546875" style="3" bestFit="1" customWidth="1"/>
    <col min="14869" max="14869" width="12" style="3" customWidth="1"/>
    <col min="14870" max="14870" width="17.5546875" style="3" bestFit="1" customWidth="1"/>
    <col min="14871" max="14871" width="12.44140625" style="3" bestFit="1" customWidth="1"/>
    <col min="14872" max="15114" width="9.44140625" style="3"/>
    <col min="15115" max="15115" width="59.5546875" style="3" customWidth="1"/>
    <col min="15116" max="15116" width="10.44140625" style="3" customWidth="1"/>
    <col min="15117" max="15117" width="13.5546875" style="3" customWidth="1"/>
    <col min="15118" max="15118" width="14.5546875" style="3" bestFit="1" customWidth="1"/>
    <col min="15119" max="15119" width="13.5546875" style="3" customWidth="1"/>
    <col min="15120" max="15120" width="16.44140625" style="3" bestFit="1" customWidth="1"/>
    <col min="15121" max="15121" width="13.5546875" style="3" customWidth="1"/>
    <col min="15122" max="15122" width="16.5546875" style="3" bestFit="1" customWidth="1"/>
    <col min="15123" max="15123" width="13.5546875" style="3" customWidth="1"/>
    <col min="15124" max="15124" width="16.5546875" style="3" bestFit="1" customWidth="1"/>
    <col min="15125" max="15125" width="12" style="3" customWidth="1"/>
    <col min="15126" max="15126" width="17.5546875" style="3" bestFit="1" customWidth="1"/>
    <col min="15127" max="15127" width="12.44140625" style="3" bestFit="1" customWidth="1"/>
    <col min="15128" max="15370" width="9.44140625" style="3"/>
    <col min="15371" max="15371" width="59.5546875" style="3" customWidth="1"/>
    <col min="15372" max="15372" width="10.44140625" style="3" customWidth="1"/>
    <col min="15373" max="15373" width="13.5546875" style="3" customWidth="1"/>
    <col min="15374" max="15374" width="14.5546875" style="3" bestFit="1" customWidth="1"/>
    <col min="15375" max="15375" width="13.5546875" style="3" customWidth="1"/>
    <col min="15376" max="15376" width="16.44140625" style="3" bestFit="1" customWidth="1"/>
    <col min="15377" max="15377" width="13.5546875" style="3" customWidth="1"/>
    <col min="15378" max="15378" width="16.5546875" style="3" bestFit="1" customWidth="1"/>
    <col min="15379" max="15379" width="13.5546875" style="3" customWidth="1"/>
    <col min="15380" max="15380" width="16.5546875" style="3" bestFit="1" customWidth="1"/>
    <col min="15381" max="15381" width="12" style="3" customWidth="1"/>
    <col min="15382" max="15382" width="17.5546875" style="3" bestFit="1" customWidth="1"/>
    <col min="15383" max="15383" width="12.44140625" style="3" bestFit="1" customWidth="1"/>
    <col min="15384" max="15626" width="9.44140625" style="3"/>
    <col min="15627" max="15627" width="59.5546875" style="3" customWidth="1"/>
    <col min="15628" max="15628" width="10.44140625" style="3" customWidth="1"/>
    <col min="15629" max="15629" width="13.5546875" style="3" customWidth="1"/>
    <col min="15630" max="15630" width="14.5546875" style="3" bestFit="1" customWidth="1"/>
    <col min="15631" max="15631" width="13.5546875" style="3" customWidth="1"/>
    <col min="15632" max="15632" width="16.44140625" style="3" bestFit="1" customWidth="1"/>
    <col min="15633" max="15633" width="13.5546875" style="3" customWidth="1"/>
    <col min="15634" max="15634" width="16.5546875" style="3" bestFit="1" customWidth="1"/>
    <col min="15635" max="15635" width="13.5546875" style="3" customWidth="1"/>
    <col min="15636" max="15636" width="16.5546875" style="3" bestFit="1" customWidth="1"/>
    <col min="15637" max="15637" width="12" style="3" customWidth="1"/>
    <col min="15638" max="15638" width="17.5546875" style="3" bestFit="1" customWidth="1"/>
    <col min="15639" max="15639" width="12.44140625" style="3" bestFit="1" customWidth="1"/>
    <col min="15640" max="15882" width="9.44140625" style="3"/>
    <col min="15883" max="15883" width="59.5546875" style="3" customWidth="1"/>
    <col min="15884" max="15884" width="10.44140625" style="3" customWidth="1"/>
    <col min="15885" max="15885" width="13.5546875" style="3" customWidth="1"/>
    <col min="15886" max="15886" width="14.5546875" style="3" bestFit="1" customWidth="1"/>
    <col min="15887" max="15887" width="13.5546875" style="3" customWidth="1"/>
    <col min="15888" max="15888" width="16.44140625" style="3" bestFit="1" customWidth="1"/>
    <col min="15889" max="15889" width="13.5546875" style="3" customWidth="1"/>
    <col min="15890" max="15890" width="16.5546875" style="3" bestFit="1" customWidth="1"/>
    <col min="15891" max="15891" width="13.5546875" style="3" customWidth="1"/>
    <col min="15892" max="15892" width="16.5546875" style="3" bestFit="1" customWidth="1"/>
    <col min="15893" max="15893" width="12" style="3" customWidth="1"/>
    <col min="15894" max="15894" width="17.5546875" style="3" bestFit="1" customWidth="1"/>
    <col min="15895" max="15895" width="12.44140625" style="3" bestFit="1" customWidth="1"/>
    <col min="15896" max="16138" width="9.44140625" style="3"/>
    <col min="16139" max="16139" width="59.5546875" style="3" customWidth="1"/>
    <col min="16140" max="16140" width="10.44140625" style="3" customWidth="1"/>
    <col min="16141" max="16141" width="13.5546875" style="3" customWidth="1"/>
    <col min="16142" max="16142" width="14.5546875" style="3" bestFit="1" customWidth="1"/>
    <col min="16143" max="16143" width="13.5546875" style="3" customWidth="1"/>
    <col min="16144" max="16144" width="16.44140625" style="3" bestFit="1" customWidth="1"/>
    <col min="16145" max="16145" width="13.5546875" style="3" customWidth="1"/>
    <col min="16146" max="16146" width="16.5546875" style="3" bestFit="1" customWidth="1"/>
    <col min="16147" max="16147" width="13.5546875" style="3" customWidth="1"/>
    <col min="16148" max="16148" width="16.5546875" style="3" bestFit="1" customWidth="1"/>
    <col min="16149" max="16149" width="12" style="3" customWidth="1"/>
    <col min="16150" max="16150" width="17.5546875" style="3" bestFit="1" customWidth="1"/>
    <col min="16151" max="16151" width="12.44140625" style="3" bestFit="1" customWidth="1"/>
    <col min="16152" max="16384" width="9.44140625" style="3"/>
  </cols>
  <sheetData>
    <row r="1" spans="1:24" s="4" customFormat="1" ht="21" customHeight="1" x14ac:dyDescent="0.45">
      <c r="B1" s="131" t="s">
        <v>47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5"/>
    </row>
    <row r="2" spans="1:24" s="4" customFormat="1" ht="20.25" customHeight="1" x14ac:dyDescent="0.4">
      <c r="A2" s="132" t="s">
        <v>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5"/>
    </row>
    <row r="3" spans="1:24" s="4" customFormat="1" ht="51" customHeight="1" x14ac:dyDescent="0.4">
      <c r="A3" s="40"/>
      <c r="B3" s="64" t="s">
        <v>49</v>
      </c>
      <c r="C3" s="141" t="s">
        <v>50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5"/>
    </row>
    <row r="4" spans="1:24" s="6" customFormat="1" ht="16.8" x14ac:dyDescent="0.4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1:24" ht="27.75" customHeight="1" x14ac:dyDescent="0.4">
      <c r="A5" s="133" t="s">
        <v>51</v>
      </c>
      <c r="B5" s="133" t="s">
        <v>52</v>
      </c>
      <c r="C5" s="133" t="s">
        <v>53</v>
      </c>
      <c r="D5" s="133" t="s">
        <v>54</v>
      </c>
      <c r="E5" s="136" t="s">
        <v>55</v>
      </c>
      <c r="F5" s="137"/>
      <c r="G5" s="136" t="s">
        <v>56</v>
      </c>
      <c r="H5" s="138"/>
      <c r="I5" s="143" t="s">
        <v>57</v>
      </c>
      <c r="J5" s="137"/>
      <c r="K5" s="136" t="s">
        <v>58</v>
      </c>
      <c r="L5" s="137"/>
      <c r="M5" s="136" t="s">
        <v>59</v>
      </c>
      <c r="N5" s="137"/>
      <c r="O5" s="136" t="s">
        <v>60</v>
      </c>
      <c r="P5" s="138"/>
      <c r="Q5" s="136" t="s">
        <v>61</v>
      </c>
      <c r="R5" s="137"/>
      <c r="S5" s="136" t="s">
        <v>62</v>
      </c>
      <c r="T5" s="138"/>
      <c r="U5" s="144" t="s">
        <v>63</v>
      </c>
      <c r="V5" s="145"/>
    </row>
    <row r="6" spans="1:24" ht="30.75" customHeight="1" x14ac:dyDescent="0.4">
      <c r="A6" s="134"/>
      <c r="B6" s="134"/>
      <c r="C6" s="134"/>
      <c r="D6" s="134"/>
      <c r="E6" s="139" t="s">
        <v>64</v>
      </c>
      <c r="F6" s="140"/>
      <c r="G6" s="139" t="s">
        <v>64</v>
      </c>
      <c r="H6" s="140"/>
      <c r="I6" s="139" t="s">
        <v>64</v>
      </c>
      <c r="J6" s="140"/>
      <c r="K6" s="139" t="s">
        <v>64</v>
      </c>
      <c r="L6" s="140"/>
      <c r="M6" s="139" t="s">
        <v>64</v>
      </c>
      <c r="N6" s="140"/>
      <c r="O6" s="139" t="s">
        <v>64</v>
      </c>
      <c r="P6" s="142"/>
      <c r="Q6" s="139" t="s">
        <v>64</v>
      </c>
      <c r="R6" s="140"/>
      <c r="S6" s="139" t="s">
        <v>64</v>
      </c>
      <c r="T6" s="142"/>
      <c r="U6" s="146"/>
      <c r="V6" s="147"/>
    </row>
    <row r="7" spans="1:24" ht="16.8" x14ac:dyDescent="0.4">
      <c r="A7" s="135"/>
      <c r="B7" s="135"/>
      <c r="C7" s="134"/>
      <c r="D7" s="134"/>
      <c r="E7" s="10" t="s">
        <v>65</v>
      </c>
      <c r="F7" s="10" t="s">
        <v>66</v>
      </c>
      <c r="G7" s="10" t="s">
        <v>65</v>
      </c>
      <c r="H7" s="10" t="s">
        <v>66</v>
      </c>
      <c r="I7" s="10" t="s">
        <v>65</v>
      </c>
      <c r="J7" s="10" t="s">
        <v>66</v>
      </c>
      <c r="K7" s="10" t="s">
        <v>65</v>
      </c>
      <c r="L7" s="10" t="s">
        <v>66</v>
      </c>
      <c r="M7" s="10" t="s">
        <v>65</v>
      </c>
      <c r="N7" s="10" t="s">
        <v>66</v>
      </c>
      <c r="O7" s="10" t="s">
        <v>65</v>
      </c>
      <c r="P7" s="10" t="s">
        <v>66</v>
      </c>
      <c r="Q7" s="10" t="s">
        <v>65</v>
      </c>
      <c r="R7" s="10" t="s">
        <v>66</v>
      </c>
      <c r="S7" s="10"/>
      <c r="T7" s="10"/>
      <c r="U7" s="10" t="s">
        <v>65</v>
      </c>
      <c r="V7" s="11" t="s">
        <v>66</v>
      </c>
    </row>
    <row r="8" spans="1:24" ht="16.8" hidden="1" x14ac:dyDescent="0.4">
      <c r="A8" s="61"/>
      <c r="B8" s="62" t="s">
        <v>67</v>
      </c>
      <c r="C8" s="58"/>
      <c r="D8" s="5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</row>
    <row r="9" spans="1:24" ht="16.8" hidden="1" x14ac:dyDescent="0.4">
      <c r="A9" s="12"/>
      <c r="B9" s="13" t="s">
        <v>68</v>
      </c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4" ht="16.8" hidden="1" x14ac:dyDescent="0.4">
      <c r="A10" s="69"/>
      <c r="B10" s="37" t="s">
        <v>69</v>
      </c>
      <c r="C10" s="42">
        <v>0</v>
      </c>
      <c r="D10" s="59">
        <v>0</v>
      </c>
      <c r="E10" s="44"/>
      <c r="F10" s="34">
        <f>IF($D$10&lt;=$C$10,$D10*E10,"Error")</f>
        <v>0</v>
      </c>
      <c r="G10" s="44"/>
      <c r="H10" s="34">
        <f>IF($D$10&lt;=$C$10,$D10*G10,"Error")</f>
        <v>0</v>
      </c>
      <c r="I10" s="44"/>
      <c r="J10" s="34">
        <f>IF($D$10&lt;=$C$10,$D10*I10,"Error")</f>
        <v>0</v>
      </c>
      <c r="K10" s="44"/>
      <c r="L10" s="34">
        <f>IF($D$10&lt;=$C$10,$D10*K10,"Error")</f>
        <v>0</v>
      </c>
      <c r="M10" s="44"/>
      <c r="N10" s="34">
        <f>IF($D$10&lt;=$C$10,$D10*M10,"Error")</f>
        <v>0</v>
      </c>
      <c r="O10" s="44"/>
      <c r="P10" s="34">
        <f>IF($D$10&lt;=$C$10,$D10*O10,"Error")</f>
        <v>0</v>
      </c>
      <c r="Q10" s="44"/>
      <c r="R10" s="34">
        <f>IF($D$10&lt;=$C$10,$D10*Q10,"Error")</f>
        <v>0</v>
      </c>
      <c r="S10" s="44"/>
      <c r="T10" s="34">
        <f>IF($D$10&lt;=$C$10,$D10*S10,"Error")</f>
        <v>0</v>
      </c>
      <c r="U10" s="70">
        <f t="shared" ref="U10:V14" si="0">E10+G10+I10+K10+M10+O10+Q10+S10</f>
        <v>0</v>
      </c>
      <c r="V10" s="29">
        <f t="shared" si="0"/>
        <v>0</v>
      </c>
    </row>
    <row r="11" spans="1:24" ht="16.8" hidden="1" x14ac:dyDescent="0.4">
      <c r="A11" s="69"/>
      <c r="B11" s="37" t="s">
        <v>69</v>
      </c>
      <c r="C11" s="42">
        <v>0</v>
      </c>
      <c r="D11" s="59">
        <v>0</v>
      </c>
      <c r="E11" s="44"/>
      <c r="F11" s="34">
        <f t="shared" ref="F11:F12" si="1">IF($D$10&lt;=$C$10,$D11*E11,"Error")</f>
        <v>0</v>
      </c>
      <c r="G11" s="44"/>
      <c r="H11" s="34">
        <f t="shared" ref="H11:H12" si="2">IF($D$10&lt;=$C$10,$D11*G11,"Error")</f>
        <v>0</v>
      </c>
      <c r="I11" s="44"/>
      <c r="J11" s="34">
        <f t="shared" ref="J11:J12" si="3">IF($D$10&lt;=$C$10,$D11*I11,"Error")</f>
        <v>0</v>
      </c>
      <c r="K11" s="44"/>
      <c r="L11" s="34">
        <f t="shared" ref="L11:L12" si="4">IF($D$10&lt;=$C$10,$D11*K11,"Error")</f>
        <v>0</v>
      </c>
      <c r="M11" s="44"/>
      <c r="N11" s="34">
        <f t="shared" ref="N11:N12" si="5">IF($D$10&lt;=$C$10,$D11*M11,"Error")</f>
        <v>0</v>
      </c>
      <c r="O11" s="44"/>
      <c r="P11" s="34">
        <f t="shared" ref="P11:P12" si="6">IF($D$10&lt;=$C$10,$D11*O11,"Error")</f>
        <v>0</v>
      </c>
      <c r="Q11" s="44"/>
      <c r="R11" s="34">
        <f t="shared" ref="R11:R14" si="7">IF($D$10&lt;=$C$10,$D11*Q11,"Error")</f>
        <v>0</v>
      </c>
      <c r="S11" s="44"/>
      <c r="T11" s="34">
        <f t="shared" ref="T11:T14" si="8">IF($D$10&lt;=$C$10,$D11*S11,"Error")</f>
        <v>0</v>
      </c>
      <c r="U11" s="70">
        <f t="shared" ref="U11:U12" si="9">E11+G11+I11+K11+M11+O11+Q11+S11</f>
        <v>0</v>
      </c>
      <c r="V11" s="29">
        <f t="shared" si="0"/>
        <v>0</v>
      </c>
    </row>
    <row r="12" spans="1:24" ht="16.8" hidden="1" x14ac:dyDescent="0.4">
      <c r="A12" s="69"/>
      <c r="B12" s="37" t="s">
        <v>69</v>
      </c>
      <c r="C12" s="42">
        <v>0</v>
      </c>
      <c r="D12" s="59">
        <v>0</v>
      </c>
      <c r="E12" s="44"/>
      <c r="F12" s="34">
        <f t="shared" si="1"/>
        <v>0</v>
      </c>
      <c r="G12" s="44"/>
      <c r="H12" s="34">
        <f t="shared" si="2"/>
        <v>0</v>
      </c>
      <c r="I12" s="44"/>
      <c r="J12" s="34">
        <f t="shared" si="3"/>
        <v>0</v>
      </c>
      <c r="K12" s="44"/>
      <c r="L12" s="34">
        <f t="shared" si="4"/>
        <v>0</v>
      </c>
      <c r="M12" s="44"/>
      <c r="N12" s="34">
        <f t="shared" si="5"/>
        <v>0</v>
      </c>
      <c r="O12" s="44"/>
      <c r="P12" s="34">
        <f t="shared" si="6"/>
        <v>0</v>
      </c>
      <c r="Q12" s="44"/>
      <c r="R12" s="34">
        <f t="shared" si="7"/>
        <v>0</v>
      </c>
      <c r="S12" s="44"/>
      <c r="T12" s="34">
        <f t="shared" si="8"/>
        <v>0</v>
      </c>
      <c r="U12" s="70">
        <f t="shared" si="9"/>
        <v>0</v>
      </c>
      <c r="V12" s="29">
        <f t="shared" si="0"/>
        <v>0</v>
      </c>
    </row>
    <row r="13" spans="1:24" ht="16.8" hidden="1" x14ac:dyDescent="0.4">
      <c r="A13" s="69"/>
      <c r="B13" s="37" t="s">
        <v>69</v>
      </c>
      <c r="C13" s="42">
        <v>0</v>
      </c>
      <c r="D13" s="59">
        <v>0</v>
      </c>
      <c r="E13" s="44"/>
      <c r="F13" s="34">
        <f>IF($D$13&lt;=$C$13,$D13*E13,"Error")</f>
        <v>0</v>
      </c>
      <c r="G13" s="44"/>
      <c r="H13" s="34">
        <f>IF($D$13&lt;=$C$13,$D13*G13,"Error")</f>
        <v>0</v>
      </c>
      <c r="I13" s="44"/>
      <c r="J13" s="34">
        <f>IF($D$13&lt;=$C$13,$D13*I13,"Error")</f>
        <v>0</v>
      </c>
      <c r="K13" s="44"/>
      <c r="L13" s="34">
        <f>IF($D$13&lt;=$C$13,$D13*K13,"Error")</f>
        <v>0</v>
      </c>
      <c r="M13" s="44"/>
      <c r="N13" s="34">
        <f>IF($D$13&lt;=$C$13,$D13*M13,"Error")</f>
        <v>0</v>
      </c>
      <c r="O13" s="44"/>
      <c r="P13" s="34">
        <f>IF($D$13&lt;=$C$13,$D13*O13,"Error")</f>
        <v>0</v>
      </c>
      <c r="Q13" s="44"/>
      <c r="R13" s="34">
        <f t="shared" si="7"/>
        <v>0</v>
      </c>
      <c r="S13" s="44"/>
      <c r="T13" s="34">
        <f t="shared" si="8"/>
        <v>0</v>
      </c>
      <c r="U13" s="70">
        <f t="shared" si="0"/>
        <v>0</v>
      </c>
      <c r="V13" s="29">
        <f t="shared" si="0"/>
        <v>0</v>
      </c>
    </row>
    <row r="14" spans="1:24" ht="16.8" hidden="1" x14ac:dyDescent="0.4">
      <c r="A14" s="69"/>
      <c r="B14" s="37" t="s">
        <v>69</v>
      </c>
      <c r="C14" s="42">
        <v>0</v>
      </c>
      <c r="D14" s="59">
        <v>0</v>
      </c>
      <c r="E14" s="44"/>
      <c r="F14" s="34">
        <f>IF($D$14&lt;=$C$14,$D14*E14,"Error")</f>
        <v>0</v>
      </c>
      <c r="G14" s="44"/>
      <c r="H14" s="34">
        <f>IF($D$14&lt;=$C$14,$D14*G14,"Error")</f>
        <v>0</v>
      </c>
      <c r="I14" s="44"/>
      <c r="J14" s="34">
        <f>IF($D$14&lt;=$C$14,$D14*I14,"Error")</f>
        <v>0</v>
      </c>
      <c r="K14" s="44"/>
      <c r="L14" s="34">
        <f>IF($D$14&lt;=$C$14,$D14*K14,"Error")</f>
        <v>0</v>
      </c>
      <c r="M14" s="44"/>
      <c r="N14" s="34">
        <f>IF($D$14&lt;=$C$14,$D14*M14,"Error")</f>
        <v>0</v>
      </c>
      <c r="O14" s="44"/>
      <c r="P14" s="34">
        <f>IF($D$14&lt;=$C$14,$D14*O14,"Error")</f>
        <v>0</v>
      </c>
      <c r="Q14" s="44"/>
      <c r="R14" s="34">
        <f t="shared" si="7"/>
        <v>0</v>
      </c>
      <c r="S14" s="44"/>
      <c r="T14" s="34">
        <f t="shared" si="8"/>
        <v>0</v>
      </c>
      <c r="U14" s="70">
        <f t="shared" si="0"/>
        <v>0</v>
      </c>
      <c r="V14" s="29">
        <f t="shared" si="0"/>
        <v>0</v>
      </c>
      <c r="X14" s="16"/>
    </row>
    <row r="15" spans="1:24" ht="16.8" hidden="1" x14ac:dyDescent="0.4">
      <c r="A15" s="12"/>
      <c r="B15" s="17"/>
      <c r="C15" s="18"/>
      <c r="D15" s="18"/>
      <c r="E15" s="18"/>
      <c r="F15" s="15"/>
      <c r="G15" s="15"/>
      <c r="H15" s="15"/>
      <c r="I15" s="15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4" s="4" customFormat="1" ht="16.8" hidden="1" x14ac:dyDescent="0.4">
      <c r="A16" s="19"/>
      <c r="B16" s="28" t="s">
        <v>70</v>
      </c>
      <c r="C16" s="41"/>
      <c r="D16" s="41"/>
      <c r="E16" s="41"/>
      <c r="F16" s="29">
        <f>SUM(F10:F15)</f>
        <v>0</v>
      </c>
      <c r="G16" s="29"/>
      <c r="H16" s="29">
        <f>SUM(H10:H15)</f>
        <v>0</v>
      </c>
      <c r="I16" s="29"/>
      <c r="J16" s="29">
        <f>SUM(J10:J15)</f>
        <v>0</v>
      </c>
      <c r="K16" s="29"/>
      <c r="L16" s="29">
        <f>SUM(L10:L15)</f>
        <v>0</v>
      </c>
      <c r="M16" s="29"/>
      <c r="N16" s="29">
        <f>SUM(N10:N15)</f>
        <v>0</v>
      </c>
      <c r="O16" s="29"/>
      <c r="P16" s="29">
        <f>SUM(P10:P15)</f>
        <v>0</v>
      </c>
      <c r="Q16" s="29"/>
      <c r="R16" s="29">
        <f>SUM(R10:R15)</f>
        <v>0</v>
      </c>
      <c r="S16" s="29"/>
      <c r="T16" s="29">
        <f>SUM(T10:T15)</f>
        <v>0</v>
      </c>
      <c r="U16" s="81">
        <f>SUM(U10:U15)</f>
        <v>0</v>
      </c>
      <c r="V16" s="29">
        <f>SUM(V10:V15)</f>
        <v>0</v>
      </c>
      <c r="W16" s="9"/>
      <c r="X16" s="20"/>
    </row>
    <row r="17" spans="1:16151" s="80" customFormat="1" ht="16.8" hidden="1" x14ac:dyDescent="0.4">
      <c r="A17" s="76"/>
      <c r="B17" s="21" t="s">
        <v>71</v>
      </c>
      <c r="C17" s="74"/>
      <c r="D17" s="74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8"/>
      <c r="X17" s="79"/>
    </row>
    <row r="18" spans="1:16151" s="80" customFormat="1" ht="16.8" hidden="1" x14ac:dyDescent="0.4">
      <c r="A18" s="76"/>
      <c r="B18" s="72" t="s">
        <v>72</v>
      </c>
      <c r="C18" s="53">
        <v>0</v>
      </c>
      <c r="D18" s="74"/>
      <c r="E18" s="74"/>
      <c r="F18" s="29">
        <f>F16*$C$18</f>
        <v>0</v>
      </c>
      <c r="G18" s="75"/>
      <c r="H18" s="29">
        <f>H16*$C$18</f>
        <v>0</v>
      </c>
      <c r="I18" s="75"/>
      <c r="J18" s="29">
        <f>J16*$C$18</f>
        <v>0</v>
      </c>
      <c r="K18" s="75"/>
      <c r="L18" s="29">
        <f>L16*$C$18</f>
        <v>0</v>
      </c>
      <c r="M18" s="75"/>
      <c r="N18" s="29">
        <f>N16*$C$18</f>
        <v>0</v>
      </c>
      <c r="O18" s="75"/>
      <c r="P18" s="29">
        <f>P16*$C$18</f>
        <v>0</v>
      </c>
      <c r="Q18" s="75"/>
      <c r="R18" s="29">
        <f>R16*$C$18</f>
        <v>0</v>
      </c>
      <c r="S18" s="75"/>
      <c r="T18" s="29">
        <f>T16*$C$18</f>
        <v>0</v>
      </c>
      <c r="U18" s="75"/>
      <c r="V18" s="29">
        <f>F18+H18+J18+L18+N18+P18+R18+T18</f>
        <v>0</v>
      </c>
      <c r="W18" s="78"/>
      <c r="X18" s="79"/>
    </row>
    <row r="19" spans="1:16151" s="80" customFormat="1" ht="16.8" hidden="1" x14ac:dyDescent="0.4">
      <c r="A19" s="76"/>
      <c r="B19" s="77"/>
      <c r="C19" s="74"/>
      <c r="D19" s="74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8"/>
      <c r="X19" s="79"/>
    </row>
    <row r="20" spans="1:16151" s="80" customFormat="1" ht="16.8" hidden="1" x14ac:dyDescent="0.4">
      <c r="A20" s="76"/>
      <c r="B20" s="28" t="s">
        <v>73</v>
      </c>
      <c r="C20" s="41"/>
      <c r="D20" s="41"/>
      <c r="E20" s="41"/>
      <c r="F20" s="29">
        <f>F18</f>
        <v>0</v>
      </c>
      <c r="G20" s="29"/>
      <c r="H20" s="29">
        <f>H18</f>
        <v>0</v>
      </c>
      <c r="I20" s="29"/>
      <c r="J20" s="29">
        <f>J18</f>
        <v>0</v>
      </c>
      <c r="K20" s="29"/>
      <c r="L20" s="29">
        <f>L18</f>
        <v>0</v>
      </c>
      <c r="M20" s="29"/>
      <c r="N20" s="29">
        <f>N18</f>
        <v>0</v>
      </c>
      <c r="O20" s="29"/>
      <c r="P20" s="29">
        <f>P18</f>
        <v>0</v>
      </c>
      <c r="Q20" s="29"/>
      <c r="R20" s="29">
        <f>R18</f>
        <v>0</v>
      </c>
      <c r="S20" s="29"/>
      <c r="T20" s="29">
        <f>T18</f>
        <v>0</v>
      </c>
      <c r="U20" s="29"/>
      <c r="V20" s="29">
        <f>V18</f>
        <v>0</v>
      </c>
      <c r="W20" s="78"/>
      <c r="X20" s="79"/>
    </row>
    <row r="21" spans="1:16151" ht="16.8" hidden="1" x14ac:dyDescent="0.4">
      <c r="A21" s="12"/>
      <c r="B21" s="13" t="s">
        <v>74</v>
      </c>
      <c r="C21" s="13"/>
      <c r="D21" s="60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2"/>
      <c r="Q21" s="22"/>
      <c r="R21" s="22"/>
      <c r="S21" s="22"/>
      <c r="T21" s="22"/>
      <c r="U21" s="22"/>
      <c r="V21" s="15"/>
    </row>
    <row r="22" spans="1:16151" ht="16.8" hidden="1" x14ac:dyDescent="0.4">
      <c r="A22" s="69"/>
      <c r="B22" s="37"/>
      <c r="C22" s="17"/>
      <c r="D22" s="57"/>
      <c r="E22" s="17"/>
      <c r="F22" s="38">
        <v>0</v>
      </c>
      <c r="G22" s="22"/>
      <c r="H22" s="38">
        <v>0</v>
      </c>
      <c r="I22" s="22"/>
      <c r="J22" s="38">
        <v>0</v>
      </c>
      <c r="K22" s="22"/>
      <c r="L22" s="38">
        <v>0</v>
      </c>
      <c r="M22" s="22"/>
      <c r="N22" s="38">
        <v>0</v>
      </c>
      <c r="O22" s="22"/>
      <c r="P22" s="38">
        <v>0</v>
      </c>
      <c r="Q22" s="22"/>
      <c r="R22" s="38">
        <v>0</v>
      </c>
      <c r="S22" s="22"/>
      <c r="T22" s="38">
        <v>0</v>
      </c>
      <c r="U22" s="73"/>
      <c r="V22" s="29">
        <f>F22+H22+J22+L22+N22+P22+R22+T22</f>
        <v>0</v>
      </c>
    </row>
    <row r="23" spans="1:16151" s="63" customFormat="1" ht="16.8" hidden="1" x14ac:dyDescent="0.4">
      <c r="A23" s="69"/>
      <c r="B23" s="37"/>
      <c r="C23" s="17"/>
      <c r="D23" s="57"/>
      <c r="E23" s="17"/>
      <c r="F23" s="38">
        <v>0</v>
      </c>
      <c r="G23" s="15"/>
      <c r="H23" s="38">
        <v>0</v>
      </c>
      <c r="I23" s="15"/>
      <c r="J23" s="38">
        <v>0</v>
      </c>
      <c r="K23" s="15"/>
      <c r="L23" s="38">
        <v>0</v>
      </c>
      <c r="M23" s="15"/>
      <c r="N23" s="38">
        <v>0</v>
      </c>
      <c r="O23" s="15"/>
      <c r="P23" s="38">
        <v>0</v>
      </c>
      <c r="Q23" s="15"/>
      <c r="R23" s="38">
        <v>0</v>
      </c>
      <c r="S23" s="15"/>
      <c r="T23" s="38">
        <v>0</v>
      </c>
      <c r="U23" s="73"/>
      <c r="V23" s="29">
        <f>F23+H23+J23+L23+N23+P23+R23+T23</f>
        <v>0</v>
      </c>
      <c r="W23" s="6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</row>
    <row r="24" spans="1:16151" s="63" customFormat="1" ht="16.8" hidden="1" x14ac:dyDescent="0.4">
      <c r="A24" s="12"/>
      <c r="B24" s="66" t="s">
        <v>75</v>
      </c>
      <c r="C24" s="57"/>
      <c r="D24" s="67"/>
      <c r="E24" s="67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73"/>
      <c r="V24" s="27"/>
      <c r="W24" s="6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</row>
    <row r="25" spans="1:16151" s="63" customFormat="1" ht="16.8" hidden="1" x14ac:dyDescent="0.4">
      <c r="A25" s="12"/>
      <c r="B25" s="68"/>
      <c r="C25" s="17"/>
      <c r="D25" s="57"/>
      <c r="E25" s="67"/>
      <c r="F25" s="38">
        <v>0</v>
      </c>
      <c r="G25" s="15"/>
      <c r="H25" s="38">
        <v>0</v>
      </c>
      <c r="I25" s="15"/>
      <c r="J25" s="38">
        <v>0</v>
      </c>
      <c r="K25" s="15"/>
      <c r="L25" s="38">
        <v>0</v>
      </c>
      <c r="M25" s="15"/>
      <c r="N25" s="38">
        <v>0</v>
      </c>
      <c r="O25" s="15"/>
      <c r="P25" s="38">
        <v>0</v>
      </c>
      <c r="Q25" s="15"/>
      <c r="R25" s="38">
        <v>0</v>
      </c>
      <c r="S25" s="15"/>
      <c r="T25" s="38">
        <v>0</v>
      </c>
      <c r="U25" s="73"/>
      <c r="V25" s="29">
        <f>F25+H25+J25+L25+N25+P25+R25+T25</f>
        <v>0</v>
      </c>
      <c r="W25" s="6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</row>
    <row r="26" spans="1:16151" s="63" customFormat="1" ht="16.8" hidden="1" x14ac:dyDescent="0.4">
      <c r="A26" s="69"/>
      <c r="B26" s="68"/>
      <c r="C26" s="17"/>
      <c r="D26" s="57"/>
      <c r="E26" s="67"/>
      <c r="F26" s="38">
        <v>0</v>
      </c>
      <c r="G26" s="15"/>
      <c r="H26" s="38">
        <v>0</v>
      </c>
      <c r="I26" s="15"/>
      <c r="J26" s="38">
        <v>0</v>
      </c>
      <c r="K26" s="15"/>
      <c r="L26" s="38">
        <v>0</v>
      </c>
      <c r="M26" s="15"/>
      <c r="N26" s="38">
        <v>0</v>
      </c>
      <c r="O26" s="15"/>
      <c r="P26" s="38">
        <v>0</v>
      </c>
      <c r="Q26" s="15"/>
      <c r="R26" s="38">
        <v>0</v>
      </c>
      <c r="S26" s="15"/>
      <c r="T26" s="38">
        <v>0</v>
      </c>
      <c r="U26" s="73"/>
      <c r="V26" s="29">
        <f>F26+H26+J26+L26+N26+P26+R26+T26</f>
        <v>0</v>
      </c>
      <c r="W26" s="6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</row>
    <row r="27" spans="1:16151" ht="16.8" hidden="1" x14ac:dyDescent="0.4">
      <c r="A27" s="12"/>
      <c r="B27" s="17"/>
      <c r="C27" s="23"/>
      <c r="D27" s="17"/>
      <c r="E27" s="1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2"/>
      <c r="Q27" s="22"/>
      <c r="R27" s="22"/>
      <c r="S27" s="22"/>
      <c r="T27" s="22"/>
      <c r="U27" s="22"/>
      <c r="V27" s="15"/>
    </row>
    <row r="28" spans="1:16151" s="4" customFormat="1" ht="16.8" hidden="1" x14ac:dyDescent="0.4">
      <c r="A28" s="19"/>
      <c r="B28" s="28" t="s">
        <v>76</v>
      </c>
      <c r="C28" s="31"/>
      <c r="D28" s="31"/>
      <c r="E28" s="31"/>
      <c r="F28" s="29">
        <f>SUM(F22:F23)+SUM(F25:F26)</f>
        <v>0</v>
      </c>
      <c r="G28" s="29"/>
      <c r="H28" s="29">
        <f>SUM(H22:H23)+SUM(H25:H26)</f>
        <v>0</v>
      </c>
      <c r="I28" s="29"/>
      <c r="J28" s="29">
        <f>SUM(J22:J23)+SUM(J25:J26)</f>
        <v>0</v>
      </c>
      <c r="K28" s="29"/>
      <c r="L28" s="29">
        <f>SUM(L22:L23)+SUM(L25:L26)</f>
        <v>0</v>
      </c>
      <c r="M28" s="29"/>
      <c r="N28" s="29">
        <f>SUM(N22:N23)+SUM(N25:N26)</f>
        <v>0</v>
      </c>
      <c r="O28" s="29"/>
      <c r="P28" s="29">
        <f>SUM(P22:P23)+SUM(P25:P26)</f>
        <v>0</v>
      </c>
      <c r="Q28" s="29"/>
      <c r="R28" s="29">
        <f>SUM(R22:R23)+SUM(R25:R26)</f>
        <v>0</v>
      </c>
      <c r="S28" s="29"/>
      <c r="T28" s="29">
        <f>SUM(T22:T23)+SUM(T25:T26)</f>
        <v>0</v>
      </c>
      <c r="U28" s="29"/>
      <c r="V28" s="29">
        <f>SUM(V22:V23)+SUM(V25:V26)</f>
        <v>0</v>
      </c>
      <c r="W28" s="9"/>
    </row>
    <row r="29" spans="1:16151" ht="16.8" hidden="1" x14ac:dyDescent="0.4">
      <c r="A29" s="12"/>
      <c r="B29" s="13" t="s">
        <v>77</v>
      </c>
      <c r="C29" s="17"/>
      <c r="D29" s="17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2"/>
      <c r="Q29" s="22"/>
      <c r="R29" s="22"/>
      <c r="S29" s="22"/>
      <c r="T29" s="22"/>
      <c r="U29" s="22"/>
      <c r="V29" s="15"/>
    </row>
    <row r="30" spans="1:16151" ht="16.8" hidden="1" x14ac:dyDescent="0.4">
      <c r="A30" s="52"/>
      <c r="B30" s="37" t="s">
        <v>78</v>
      </c>
      <c r="C30" s="17"/>
      <c r="D30" s="17"/>
      <c r="E30" s="17"/>
      <c r="F30" s="38">
        <v>0</v>
      </c>
      <c r="G30" s="22"/>
      <c r="H30" s="38">
        <v>0</v>
      </c>
      <c r="I30" s="22"/>
      <c r="J30" s="38">
        <v>0</v>
      </c>
      <c r="K30" s="22"/>
      <c r="L30" s="38">
        <v>0</v>
      </c>
      <c r="M30" s="22"/>
      <c r="N30" s="38">
        <v>0</v>
      </c>
      <c r="O30" s="22"/>
      <c r="P30" s="38">
        <v>0</v>
      </c>
      <c r="Q30" s="22"/>
      <c r="R30" s="38">
        <v>0</v>
      </c>
      <c r="S30" s="22"/>
      <c r="T30" s="38">
        <v>0</v>
      </c>
      <c r="U30" s="73"/>
      <c r="V30" s="29">
        <f t="shared" ref="V30:V33" si="10">F30+H30+J30+L30+N30+P30+R30+T30</f>
        <v>0</v>
      </c>
    </row>
    <row r="31" spans="1:16151" ht="16.8" hidden="1" x14ac:dyDescent="0.4">
      <c r="A31" s="52"/>
      <c r="B31" s="37" t="s">
        <v>79</v>
      </c>
      <c r="C31" s="17"/>
      <c r="D31" s="17"/>
      <c r="E31" s="17"/>
      <c r="F31" s="38">
        <v>0</v>
      </c>
      <c r="G31" s="22"/>
      <c r="H31" s="38">
        <v>0</v>
      </c>
      <c r="I31" s="22"/>
      <c r="J31" s="38">
        <v>0</v>
      </c>
      <c r="K31" s="22"/>
      <c r="L31" s="38">
        <v>0</v>
      </c>
      <c r="M31" s="22"/>
      <c r="N31" s="38">
        <v>0</v>
      </c>
      <c r="O31" s="22"/>
      <c r="P31" s="38">
        <v>0</v>
      </c>
      <c r="Q31" s="22"/>
      <c r="R31" s="38">
        <v>0</v>
      </c>
      <c r="S31" s="22"/>
      <c r="T31" s="38">
        <v>0</v>
      </c>
      <c r="U31" s="73"/>
      <c r="V31" s="29">
        <f t="shared" si="10"/>
        <v>0</v>
      </c>
    </row>
    <row r="32" spans="1:16151" ht="16.8" hidden="1" x14ac:dyDescent="0.4">
      <c r="A32" s="52"/>
      <c r="B32" s="37" t="s">
        <v>80</v>
      </c>
      <c r="C32" s="17"/>
      <c r="D32" s="17"/>
      <c r="E32" s="17"/>
      <c r="F32" s="38">
        <v>0</v>
      </c>
      <c r="G32" s="22"/>
      <c r="H32" s="38">
        <v>0</v>
      </c>
      <c r="I32" s="22"/>
      <c r="J32" s="38">
        <v>0</v>
      </c>
      <c r="K32" s="22"/>
      <c r="L32" s="38">
        <v>0</v>
      </c>
      <c r="M32" s="22"/>
      <c r="N32" s="38">
        <v>0</v>
      </c>
      <c r="O32" s="22"/>
      <c r="P32" s="38">
        <v>0</v>
      </c>
      <c r="Q32" s="22"/>
      <c r="R32" s="38">
        <v>0</v>
      </c>
      <c r="S32" s="22"/>
      <c r="T32" s="38">
        <v>0</v>
      </c>
      <c r="U32" s="73"/>
      <c r="V32" s="29">
        <f t="shared" si="10"/>
        <v>0</v>
      </c>
    </row>
    <row r="33" spans="1:16151" ht="16.8" hidden="1" x14ac:dyDescent="0.4">
      <c r="A33" s="52"/>
      <c r="B33" s="37" t="s">
        <v>81</v>
      </c>
      <c r="C33" s="17"/>
      <c r="D33" s="17"/>
      <c r="E33" s="17"/>
      <c r="F33" s="38">
        <v>0</v>
      </c>
      <c r="G33" s="22"/>
      <c r="H33" s="38">
        <v>0</v>
      </c>
      <c r="I33" s="22"/>
      <c r="J33" s="38">
        <v>0</v>
      </c>
      <c r="K33" s="22"/>
      <c r="L33" s="38">
        <v>0</v>
      </c>
      <c r="M33" s="22"/>
      <c r="N33" s="38">
        <v>0</v>
      </c>
      <c r="O33" s="22"/>
      <c r="P33" s="38">
        <v>0</v>
      </c>
      <c r="Q33" s="22"/>
      <c r="R33" s="38">
        <v>0</v>
      </c>
      <c r="S33" s="22"/>
      <c r="T33" s="38">
        <v>0</v>
      </c>
      <c r="U33" s="73"/>
      <c r="V33" s="29">
        <f t="shared" si="10"/>
        <v>0</v>
      </c>
    </row>
    <row r="34" spans="1:16151" ht="16.8" hidden="1" x14ac:dyDescent="0.4">
      <c r="A34" s="12"/>
      <c r="B34" s="17"/>
      <c r="C34" s="17"/>
      <c r="D34" s="17"/>
      <c r="E34" s="17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22"/>
      <c r="Q34" s="22"/>
      <c r="R34" s="22"/>
      <c r="S34" s="22"/>
      <c r="T34" s="22"/>
      <c r="U34" s="22"/>
      <c r="V34" s="15"/>
    </row>
    <row r="35" spans="1:16151" s="4" customFormat="1" ht="16.8" hidden="1" x14ac:dyDescent="0.4">
      <c r="A35" s="19"/>
      <c r="B35" s="28" t="s">
        <v>82</v>
      </c>
      <c r="C35" s="31"/>
      <c r="D35" s="31"/>
      <c r="E35" s="31"/>
      <c r="F35" s="29">
        <f>SUM(F30:F34)</f>
        <v>0</v>
      </c>
      <c r="G35" s="29"/>
      <c r="H35" s="29">
        <f t="shared" ref="H35" si="11">SUM(H30:H34)</f>
        <v>0</v>
      </c>
      <c r="I35" s="29"/>
      <c r="J35" s="29">
        <f t="shared" ref="J35" si="12">SUM(J30:J34)</f>
        <v>0</v>
      </c>
      <c r="K35" s="29"/>
      <c r="L35" s="29">
        <f t="shared" ref="L35" si="13">SUM(L30:L34)</f>
        <v>0</v>
      </c>
      <c r="M35" s="29"/>
      <c r="N35" s="29">
        <f t="shared" ref="N35" si="14">SUM(N30:N34)</f>
        <v>0</v>
      </c>
      <c r="O35" s="29"/>
      <c r="P35" s="29">
        <f>SUM(P30:P34)</f>
        <v>0</v>
      </c>
      <c r="Q35" s="29"/>
      <c r="R35" s="29">
        <f>SUM(R30:R34)</f>
        <v>0</v>
      </c>
      <c r="S35" s="29"/>
      <c r="T35" s="29">
        <f>SUM(T30:T34)</f>
        <v>0</v>
      </c>
      <c r="U35" s="29"/>
      <c r="V35" s="29">
        <f>SUM(V30:V33)</f>
        <v>0</v>
      </c>
      <c r="W35" s="9"/>
    </row>
    <row r="36" spans="1:16151" s="4" customFormat="1" ht="16.8" hidden="1" x14ac:dyDescent="0.4">
      <c r="A36" s="19"/>
      <c r="B36" s="21" t="s">
        <v>83</v>
      </c>
      <c r="C36" s="53">
        <v>0.1</v>
      </c>
      <c r="D36" s="43"/>
      <c r="E36" s="43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9"/>
    </row>
    <row r="37" spans="1:16151" ht="16.8" hidden="1" x14ac:dyDescent="0.4">
      <c r="A37" s="12"/>
      <c r="B37" s="17"/>
      <c r="C37" s="17"/>
      <c r="D37" s="17"/>
      <c r="E37" s="1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2"/>
      <c r="Q37" s="22"/>
      <c r="R37" s="22"/>
      <c r="S37" s="22"/>
      <c r="T37" s="22"/>
      <c r="U37" s="22"/>
      <c r="V37" s="15"/>
    </row>
    <row r="38" spans="1:16151" s="4" customFormat="1" ht="16.8" hidden="1" x14ac:dyDescent="0.4">
      <c r="A38" s="19"/>
      <c r="B38" s="28" t="s">
        <v>84</v>
      </c>
      <c r="C38" s="30"/>
      <c r="D38" s="30"/>
      <c r="E38" s="30"/>
      <c r="F38" s="29">
        <f>(F16+F28+F20+F35)*$C$36</f>
        <v>0</v>
      </c>
      <c r="G38" s="29"/>
      <c r="H38" s="29">
        <f>(H16+H28+H20+H35)*$C$36</f>
        <v>0</v>
      </c>
      <c r="I38" s="29"/>
      <c r="J38" s="29">
        <f>(J16+J28+J20+J35)*$C$36</f>
        <v>0</v>
      </c>
      <c r="K38" s="29"/>
      <c r="L38" s="29">
        <f>(L16+L28+L20+L35)*$C$36</f>
        <v>0</v>
      </c>
      <c r="M38" s="29"/>
      <c r="N38" s="29">
        <f>(N16+N28+N20+N35)*$C$36</f>
        <v>0</v>
      </c>
      <c r="O38" s="29"/>
      <c r="P38" s="29">
        <f>(P16+P28+P20+P35)*$C$36</f>
        <v>0</v>
      </c>
      <c r="Q38" s="29"/>
      <c r="R38" s="29">
        <f>(R16+R28+R20+R35)*$C$36</f>
        <v>0</v>
      </c>
      <c r="S38" s="29"/>
      <c r="T38" s="29">
        <f>(T16+T28+T20+T35)*$C$36</f>
        <v>0</v>
      </c>
      <c r="U38" s="29"/>
      <c r="V38" s="29">
        <f t="shared" ref="V38:V40" si="15">F38+H38+J38+L38+N38+P38+R38+T38</f>
        <v>0</v>
      </c>
      <c r="W38" s="9"/>
    </row>
    <row r="39" spans="1:16151" ht="16.8" x14ac:dyDescent="0.4">
      <c r="A39" s="12"/>
      <c r="B39" s="13" t="s">
        <v>85</v>
      </c>
      <c r="C39" s="17"/>
      <c r="D39" s="17"/>
      <c r="E39" s="1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2"/>
      <c r="Q39" s="22"/>
      <c r="R39" s="22"/>
      <c r="S39" s="22"/>
      <c r="T39" s="22"/>
      <c r="U39" s="22"/>
      <c r="V39" s="15"/>
    </row>
    <row r="40" spans="1:16151" s="63" customFormat="1" ht="16.8" x14ac:dyDescent="0.4">
      <c r="A40" s="69"/>
      <c r="B40" s="37" t="s">
        <v>86</v>
      </c>
      <c r="C40" s="17"/>
      <c r="D40" s="17"/>
      <c r="E40" s="17"/>
      <c r="F40" s="38">
        <v>0</v>
      </c>
      <c r="G40" s="15"/>
      <c r="H40" s="38">
        <v>0</v>
      </c>
      <c r="I40" s="15"/>
      <c r="J40" s="38">
        <v>0</v>
      </c>
      <c r="K40" s="15"/>
      <c r="L40" s="38">
        <v>0</v>
      </c>
      <c r="M40" s="15"/>
      <c r="N40" s="38">
        <v>0</v>
      </c>
      <c r="O40" s="15"/>
      <c r="P40" s="38">
        <v>0</v>
      </c>
      <c r="Q40" s="15"/>
      <c r="R40" s="38">
        <v>0</v>
      </c>
      <c r="S40" s="15"/>
      <c r="T40" s="38">
        <v>0</v>
      </c>
      <c r="U40" s="73"/>
      <c r="V40" s="29">
        <f t="shared" si="15"/>
        <v>0</v>
      </c>
      <c r="W40" s="6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</row>
    <row r="41" spans="1:16151" ht="16.8" x14ac:dyDescent="0.4">
      <c r="A41" s="12"/>
      <c r="B41" s="17"/>
      <c r="C41" s="17"/>
      <c r="D41" s="17"/>
      <c r="E41" s="1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2"/>
      <c r="Q41" s="22"/>
      <c r="R41" s="22"/>
      <c r="S41" s="22"/>
      <c r="T41" s="22"/>
      <c r="U41" s="22"/>
      <c r="V41" s="15"/>
    </row>
    <row r="42" spans="1:16151" s="4" customFormat="1" ht="16.8" x14ac:dyDescent="0.4">
      <c r="A42" s="19"/>
      <c r="B42" s="54" t="s">
        <v>87</v>
      </c>
      <c r="C42" s="55"/>
      <c r="D42" s="55"/>
      <c r="E42" s="55"/>
      <c r="F42" s="29">
        <f>SUM(F40:F41)</f>
        <v>0</v>
      </c>
      <c r="G42" s="56"/>
      <c r="H42" s="29">
        <f>SUM(H40:H41)</f>
        <v>0</v>
      </c>
      <c r="I42" s="56"/>
      <c r="J42" s="29">
        <f>SUM(J40:J41)</f>
        <v>0</v>
      </c>
      <c r="K42" s="56"/>
      <c r="L42" s="29">
        <f>SUM(L40:L41)</f>
        <v>0</v>
      </c>
      <c r="M42" s="56"/>
      <c r="N42" s="29">
        <f>SUM(N40:N41)</f>
        <v>0</v>
      </c>
      <c r="O42" s="56"/>
      <c r="P42" s="29">
        <f>SUM(P40:P41)</f>
        <v>0</v>
      </c>
      <c r="Q42" s="29"/>
      <c r="R42" s="29">
        <f>SUM(R40:R41)</f>
        <v>0</v>
      </c>
      <c r="S42" s="29"/>
      <c r="T42" s="29">
        <f>SUM(T40:T41)</f>
        <v>0</v>
      </c>
      <c r="U42" s="29"/>
      <c r="V42" s="29">
        <f>SUM(V40:V41)</f>
        <v>0</v>
      </c>
      <c r="W42" s="9"/>
    </row>
    <row r="43" spans="1:16151" ht="16.8" x14ac:dyDescent="0.4">
      <c r="A43" s="23"/>
      <c r="B43" s="32" t="s">
        <v>88</v>
      </c>
      <c r="C43" s="32"/>
      <c r="D43" s="32"/>
      <c r="E43" s="32"/>
      <c r="F43" s="33">
        <f>+F16+F20+F28+F35+F38+F42</f>
        <v>0</v>
      </c>
      <c r="G43" s="33"/>
      <c r="H43" s="33">
        <f>+H16+H20+H28+H35+H38+H42</f>
        <v>0</v>
      </c>
      <c r="I43" s="33"/>
      <c r="J43" s="33">
        <f>+J16+J20+J28+J35+J38+J42</f>
        <v>0</v>
      </c>
      <c r="K43" s="33"/>
      <c r="L43" s="33">
        <f>+L16+L20+L28+L35+L38+L42</f>
        <v>0</v>
      </c>
      <c r="M43" s="33"/>
      <c r="N43" s="33">
        <f>+N16+N20+N28+N35+N38+N42</f>
        <v>0</v>
      </c>
      <c r="O43" s="33"/>
      <c r="P43" s="33">
        <f>+P16+P20+P28+P35+P38+P42</f>
        <v>0</v>
      </c>
      <c r="Q43" s="33"/>
      <c r="R43" s="33">
        <f>+R16+R20+R28+R35+R38+R42</f>
        <v>0</v>
      </c>
      <c r="S43" s="33"/>
      <c r="T43" s="33">
        <f>+T16+T20+T28+T35+T38+T42</f>
        <v>0</v>
      </c>
      <c r="U43" s="33"/>
      <c r="V43" s="33">
        <f>+V16+V28+V38+V42+V20+V35</f>
        <v>0</v>
      </c>
    </row>
    <row r="44" spans="1:16151" ht="16.8" x14ac:dyDescent="0.4"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16151" ht="16.8" hidden="1" x14ac:dyDescent="0.4">
      <c r="B45" s="45" t="s">
        <v>89</v>
      </c>
      <c r="C45" s="45"/>
      <c r="D45" s="45"/>
      <c r="E45" s="45"/>
      <c r="F45" s="46">
        <v>0</v>
      </c>
      <c r="G45" s="45"/>
      <c r="H45" s="46">
        <v>0</v>
      </c>
      <c r="I45" s="45"/>
      <c r="J45" s="46">
        <v>0</v>
      </c>
      <c r="K45" s="45"/>
      <c r="L45" s="46">
        <v>0</v>
      </c>
      <c r="M45" s="45"/>
      <c r="N45" s="46">
        <v>0</v>
      </c>
      <c r="O45" s="45"/>
      <c r="P45" s="46">
        <v>0</v>
      </c>
      <c r="Q45" s="45"/>
      <c r="R45" s="46">
        <v>0</v>
      </c>
      <c r="S45" s="45"/>
      <c r="T45" s="46">
        <v>0</v>
      </c>
      <c r="U45" s="45"/>
      <c r="V45" s="46">
        <v>0</v>
      </c>
    </row>
    <row r="46" spans="1:16151" ht="16.8" hidden="1" x14ac:dyDescent="0.4">
      <c r="B46" s="45" t="s">
        <v>90</v>
      </c>
      <c r="C46" s="45"/>
      <c r="D46" s="45"/>
      <c r="E46" s="45"/>
      <c r="F46" s="38">
        <v>0</v>
      </c>
      <c r="G46" s="45"/>
      <c r="H46" s="38">
        <v>0</v>
      </c>
      <c r="I46" s="45"/>
      <c r="J46" s="38">
        <v>0</v>
      </c>
      <c r="K46" s="45"/>
      <c r="L46" s="38">
        <v>0</v>
      </c>
      <c r="M46" s="45"/>
      <c r="N46" s="38">
        <v>0</v>
      </c>
      <c r="O46" s="45"/>
      <c r="P46" s="38">
        <v>0</v>
      </c>
      <c r="Q46" s="45"/>
      <c r="R46" s="38">
        <v>0</v>
      </c>
      <c r="S46" s="45"/>
      <c r="T46" s="38">
        <v>0</v>
      </c>
      <c r="U46" s="45"/>
      <c r="V46" s="34">
        <f>F46+H46+J46+L46+N46+P46+R46+T46</f>
        <v>0</v>
      </c>
    </row>
    <row r="47" spans="1:16151" ht="16.8" hidden="1" x14ac:dyDescent="0.4">
      <c r="B47" s="47" t="s">
        <v>91</v>
      </c>
      <c r="C47" s="47"/>
      <c r="D47" s="47"/>
      <c r="E47" s="47"/>
      <c r="F47" s="38">
        <v>0</v>
      </c>
      <c r="G47" s="47"/>
      <c r="H47" s="38">
        <v>0</v>
      </c>
      <c r="I47" s="47"/>
      <c r="J47" s="38">
        <v>0</v>
      </c>
      <c r="K47" s="47"/>
      <c r="L47" s="38">
        <v>0</v>
      </c>
      <c r="M47" s="47"/>
      <c r="N47" s="38">
        <v>0</v>
      </c>
      <c r="O47" s="47"/>
      <c r="P47" s="38">
        <v>0</v>
      </c>
      <c r="Q47" s="47"/>
      <c r="R47" s="38">
        <v>0</v>
      </c>
      <c r="S47" s="47"/>
      <c r="T47" s="38">
        <v>0</v>
      </c>
      <c r="U47" s="47"/>
      <c r="V47" s="34">
        <f>F47+H47+J47+L47+N47+P47+R47+T47</f>
        <v>0</v>
      </c>
    </row>
    <row r="48" spans="1:16151" ht="16.8" hidden="1" x14ac:dyDescent="0.4">
      <c r="B48" s="48" t="s">
        <v>92</v>
      </c>
      <c r="C48" s="45"/>
      <c r="D48" s="45"/>
      <c r="E48" s="45"/>
      <c r="F48" s="49">
        <f>F47+F43</f>
        <v>0</v>
      </c>
      <c r="G48" s="45"/>
      <c r="H48" s="49">
        <f>H47+H43</f>
        <v>0</v>
      </c>
      <c r="I48" s="45"/>
      <c r="J48" s="49">
        <f>J47+J43</f>
        <v>0</v>
      </c>
      <c r="K48" s="45"/>
      <c r="L48" s="49">
        <f>L47+L43</f>
        <v>0</v>
      </c>
      <c r="M48" s="45"/>
      <c r="N48" s="49">
        <f>N47+N43</f>
        <v>0</v>
      </c>
      <c r="O48" s="45"/>
      <c r="P48" s="49">
        <f>P47+P43</f>
        <v>0</v>
      </c>
      <c r="Q48" s="45"/>
      <c r="R48" s="49">
        <f>R47+R43</f>
        <v>0</v>
      </c>
      <c r="S48" s="45"/>
      <c r="T48" s="49">
        <f>T47+T43</f>
        <v>0</v>
      </c>
      <c r="U48" s="45"/>
      <c r="V48" s="50">
        <f>F48+H48+J48+L48+N48+P48+R48+T48</f>
        <v>0</v>
      </c>
    </row>
    <row r="49" spans="1:22" ht="16.8" hidden="1" x14ac:dyDescent="0.4">
      <c r="B49" s="47" t="s">
        <v>93</v>
      </c>
      <c r="C49" s="47"/>
      <c r="D49" s="47"/>
      <c r="E49" s="47"/>
      <c r="F49" s="51">
        <f>$F$45*$F$46</f>
        <v>0</v>
      </c>
      <c r="G49" s="47"/>
      <c r="H49" s="51">
        <f>$H$45*$H$46</f>
        <v>0</v>
      </c>
      <c r="I49" s="47"/>
      <c r="J49" s="51">
        <f>$J$45*$J$46</f>
        <v>0</v>
      </c>
      <c r="K49" s="47"/>
      <c r="L49" s="51">
        <f>$L$45*$L$46</f>
        <v>0</v>
      </c>
      <c r="M49" s="47"/>
      <c r="N49" s="51">
        <f>$N$45*$N$46</f>
        <v>0</v>
      </c>
      <c r="O49" s="47"/>
      <c r="P49" s="51">
        <f>$P$45*$P$46</f>
        <v>0</v>
      </c>
      <c r="Q49" s="47"/>
      <c r="R49" s="51">
        <f>$R$45*$R$46</f>
        <v>0</v>
      </c>
      <c r="S49" s="47"/>
      <c r="T49" s="51">
        <f>$T$45*$T$46</f>
        <v>0</v>
      </c>
      <c r="U49" s="47"/>
      <c r="V49" s="29">
        <f>F49+H49+J49+L49+N49+P49+R49+T49</f>
        <v>0</v>
      </c>
    </row>
    <row r="50" spans="1:22" ht="16.8" hidden="1" x14ac:dyDescent="0.4">
      <c r="B50" s="25" t="s">
        <v>94</v>
      </c>
      <c r="C50" s="25"/>
      <c r="D50" s="17"/>
      <c r="E50" s="17"/>
      <c r="F50" s="51">
        <f>F49-F48</f>
        <v>0</v>
      </c>
      <c r="G50" s="17"/>
      <c r="H50" s="51">
        <f>H49-H48</f>
        <v>0</v>
      </c>
      <c r="I50" s="17"/>
      <c r="J50" s="51">
        <f>J49-J48</f>
        <v>0</v>
      </c>
      <c r="K50" s="17"/>
      <c r="L50" s="51">
        <f>L49-L48</f>
        <v>0</v>
      </c>
      <c r="M50" s="17"/>
      <c r="N50" s="51">
        <f>N49-N48</f>
        <v>0</v>
      </c>
      <c r="O50" s="17"/>
      <c r="P50" s="51">
        <f>P49-P48</f>
        <v>0</v>
      </c>
      <c r="Q50" s="17"/>
      <c r="R50" s="51">
        <f>R49-R48</f>
        <v>0</v>
      </c>
      <c r="S50" s="17"/>
      <c r="T50" s="51">
        <f>T49-T48</f>
        <v>0</v>
      </c>
      <c r="U50" s="17"/>
      <c r="V50" s="29">
        <f>F50+H50+J50+L50+N50+P50+R50+T50</f>
        <v>0</v>
      </c>
    </row>
    <row r="51" spans="1:22" ht="16.8" hidden="1" x14ac:dyDescent="0.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71" t="e">
        <f>V50/V46</f>
        <v>#DIV/0!</v>
      </c>
    </row>
    <row r="53" spans="1:22" ht="15" customHeight="1" x14ac:dyDescent="0.4">
      <c r="A53" s="36" t="s">
        <v>95</v>
      </c>
      <c r="B53" s="35" t="s">
        <v>96</v>
      </c>
    </row>
    <row r="54" spans="1:22" ht="15" customHeight="1" x14ac:dyDescent="0.4">
      <c r="B54" s="39" t="s">
        <v>97</v>
      </c>
    </row>
  </sheetData>
  <sheetProtection insertRows="0"/>
  <protectedRanges>
    <protectedRange sqref="C3:D3 K3" name="Range1"/>
    <protectedRange sqref="K6 M6 O6 Q6 S6 E6 G6 I6" name="Range2"/>
    <protectedRange sqref="A10:B14" name="Range3"/>
    <protectedRange sqref="G14 I14 K14 M14 O14 Q14" name="Range4"/>
    <protectedRange sqref="A22:B26" name="Range7"/>
    <protectedRange sqref="A30:B33" name="Range9"/>
    <protectedRange sqref="U5" name="Range10"/>
    <protectedRange sqref="F30:O33 Q30:Q33 S30:S33" name="Range13"/>
    <protectedRange sqref="B3" name="Range1_1"/>
    <protectedRange sqref="A40:B40" name="Range9_1"/>
    <protectedRange sqref="Q40 S40 F40:O40" name="Range13_1"/>
    <protectedRange sqref="C18" name="Range6"/>
  </protectedRanges>
  <mergeCells count="24">
    <mergeCell ref="M6:N6"/>
    <mergeCell ref="O6:P6"/>
    <mergeCell ref="I5:J5"/>
    <mergeCell ref="U5:V6"/>
    <mergeCell ref="Q5:R5"/>
    <mergeCell ref="Q6:R6"/>
    <mergeCell ref="S5:T5"/>
    <mergeCell ref="S6:T6"/>
    <mergeCell ref="B1:V1"/>
    <mergeCell ref="A2:V2"/>
    <mergeCell ref="A5:A7"/>
    <mergeCell ref="B5:B7"/>
    <mergeCell ref="C5:C7"/>
    <mergeCell ref="E5:F5"/>
    <mergeCell ref="G5:H5"/>
    <mergeCell ref="D5:D7"/>
    <mergeCell ref="K5:L5"/>
    <mergeCell ref="M5:N5"/>
    <mergeCell ref="O5:P5"/>
    <mergeCell ref="E6:F6"/>
    <mergeCell ref="G6:H6"/>
    <mergeCell ref="I6:J6"/>
    <mergeCell ref="C3:V3"/>
    <mergeCell ref="K6:L6"/>
  </mergeCells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0A23-E273-4924-9F33-C1459857C0AD}">
  <sheetPr>
    <tabColor rgb="FF4D738A"/>
    <pageSetUpPr fitToPage="1"/>
  </sheetPr>
  <dimension ref="A1:WWC51"/>
  <sheetViews>
    <sheetView view="pageBreakPreview" zoomScaleNormal="70" zoomScaleSheetLayoutView="100" workbookViewId="0">
      <selection activeCell="W17" sqref="W17"/>
    </sheetView>
  </sheetViews>
  <sheetFormatPr defaultColWidth="9.44140625" defaultRowHeight="15" customHeight="1" x14ac:dyDescent="0.4"/>
  <cols>
    <col min="1" max="1" width="89.44140625" style="3" customWidth="1"/>
    <col min="2" max="3" width="14" style="3" customWidth="1"/>
    <col min="4" max="20" width="15.88671875" style="26" customWidth="1"/>
    <col min="21" max="21" width="12.44140625" style="9" bestFit="1" customWidth="1"/>
    <col min="22" max="264" width="9.44140625" style="3"/>
    <col min="265" max="265" width="59.5546875" style="3" customWidth="1"/>
    <col min="266" max="266" width="10.44140625" style="3" customWidth="1"/>
    <col min="267" max="267" width="13.5546875" style="3" customWidth="1"/>
    <col min="268" max="268" width="14.5546875" style="3" bestFit="1" customWidth="1"/>
    <col min="269" max="269" width="13.5546875" style="3" customWidth="1"/>
    <col min="270" max="270" width="16.44140625" style="3" bestFit="1" customWidth="1"/>
    <col min="271" max="271" width="13.5546875" style="3" customWidth="1"/>
    <col min="272" max="272" width="16.5546875" style="3" bestFit="1" customWidth="1"/>
    <col min="273" max="273" width="13.5546875" style="3" customWidth="1"/>
    <col min="274" max="274" width="16.5546875" style="3" bestFit="1" customWidth="1"/>
    <col min="275" max="275" width="12" style="3" customWidth="1"/>
    <col min="276" max="276" width="17.5546875" style="3" bestFit="1" customWidth="1"/>
    <col min="277" max="277" width="12.44140625" style="3" bestFit="1" customWidth="1"/>
    <col min="278" max="520" width="9.44140625" style="3"/>
    <col min="521" max="521" width="59.5546875" style="3" customWidth="1"/>
    <col min="522" max="522" width="10.44140625" style="3" customWidth="1"/>
    <col min="523" max="523" width="13.5546875" style="3" customWidth="1"/>
    <col min="524" max="524" width="14.5546875" style="3" bestFit="1" customWidth="1"/>
    <col min="525" max="525" width="13.5546875" style="3" customWidth="1"/>
    <col min="526" max="526" width="16.44140625" style="3" bestFit="1" customWidth="1"/>
    <col min="527" max="527" width="13.5546875" style="3" customWidth="1"/>
    <col min="528" max="528" width="16.5546875" style="3" bestFit="1" customWidth="1"/>
    <col min="529" max="529" width="13.5546875" style="3" customWidth="1"/>
    <col min="530" max="530" width="16.5546875" style="3" bestFit="1" customWidth="1"/>
    <col min="531" max="531" width="12" style="3" customWidth="1"/>
    <col min="532" max="532" width="17.5546875" style="3" bestFit="1" customWidth="1"/>
    <col min="533" max="533" width="12.44140625" style="3" bestFit="1" customWidth="1"/>
    <col min="534" max="776" width="9.44140625" style="3"/>
    <col min="777" max="777" width="59.5546875" style="3" customWidth="1"/>
    <col min="778" max="778" width="10.44140625" style="3" customWidth="1"/>
    <col min="779" max="779" width="13.5546875" style="3" customWidth="1"/>
    <col min="780" max="780" width="14.5546875" style="3" bestFit="1" customWidth="1"/>
    <col min="781" max="781" width="13.5546875" style="3" customWidth="1"/>
    <col min="782" max="782" width="16.44140625" style="3" bestFit="1" customWidth="1"/>
    <col min="783" max="783" width="13.5546875" style="3" customWidth="1"/>
    <col min="784" max="784" width="16.5546875" style="3" bestFit="1" customWidth="1"/>
    <col min="785" max="785" width="13.5546875" style="3" customWidth="1"/>
    <col min="786" max="786" width="16.5546875" style="3" bestFit="1" customWidth="1"/>
    <col min="787" max="787" width="12" style="3" customWidth="1"/>
    <col min="788" max="788" width="17.5546875" style="3" bestFit="1" customWidth="1"/>
    <col min="789" max="789" width="12.44140625" style="3" bestFit="1" customWidth="1"/>
    <col min="790" max="1032" width="9.44140625" style="3"/>
    <col min="1033" max="1033" width="59.5546875" style="3" customWidth="1"/>
    <col min="1034" max="1034" width="10.44140625" style="3" customWidth="1"/>
    <col min="1035" max="1035" width="13.5546875" style="3" customWidth="1"/>
    <col min="1036" max="1036" width="14.5546875" style="3" bestFit="1" customWidth="1"/>
    <col min="1037" max="1037" width="13.5546875" style="3" customWidth="1"/>
    <col min="1038" max="1038" width="16.44140625" style="3" bestFit="1" customWidth="1"/>
    <col min="1039" max="1039" width="13.5546875" style="3" customWidth="1"/>
    <col min="1040" max="1040" width="16.5546875" style="3" bestFit="1" customWidth="1"/>
    <col min="1041" max="1041" width="13.5546875" style="3" customWidth="1"/>
    <col min="1042" max="1042" width="16.5546875" style="3" bestFit="1" customWidth="1"/>
    <col min="1043" max="1043" width="12" style="3" customWidth="1"/>
    <col min="1044" max="1044" width="17.5546875" style="3" bestFit="1" customWidth="1"/>
    <col min="1045" max="1045" width="12.44140625" style="3" bestFit="1" customWidth="1"/>
    <col min="1046" max="1288" width="9.44140625" style="3"/>
    <col min="1289" max="1289" width="59.5546875" style="3" customWidth="1"/>
    <col min="1290" max="1290" width="10.44140625" style="3" customWidth="1"/>
    <col min="1291" max="1291" width="13.5546875" style="3" customWidth="1"/>
    <col min="1292" max="1292" width="14.5546875" style="3" bestFit="1" customWidth="1"/>
    <col min="1293" max="1293" width="13.5546875" style="3" customWidth="1"/>
    <col min="1294" max="1294" width="16.44140625" style="3" bestFit="1" customWidth="1"/>
    <col min="1295" max="1295" width="13.5546875" style="3" customWidth="1"/>
    <col min="1296" max="1296" width="16.5546875" style="3" bestFit="1" customWidth="1"/>
    <col min="1297" max="1297" width="13.5546875" style="3" customWidth="1"/>
    <col min="1298" max="1298" width="16.5546875" style="3" bestFit="1" customWidth="1"/>
    <col min="1299" max="1299" width="12" style="3" customWidth="1"/>
    <col min="1300" max="1300" width="17.5546875" style="3" bestFit="1" customWidth="1"/>
    <col min="1301" max="1301" width="12.44140625" style="3" bestFit="1" customWidth="1"/>
    <col min="1302" max="1544" width="9.44140625" style="3"/>
    <col min="1545" max="1545" width="59.5546875" style="3" customWidth="1"/>
    <col min="1546" max="1546" width="10.44140625" style="3" customWidth="1"/>
    <col min="1547" max="1547" width="13.5546875" style="3" customWidth="1"/>
    <col min="1548" max="1548" width="14.5546875" style="3" bestFit="1" customWidth="1"/>
    <col min="1549" max="1549" width="13.5546875" style="3" customWidth="1"/>
    <col min="1550" max="1550" width="16.44140625" style="3" bestFit="1" customWidth="1"/>
    <col min="1551" max="1551" width="13.5546875" style="3" customWidth="1"/>
    <col min="1552" max="1552" width="16.5546875" style="3" bestFit="1" customWidth="1"/>
    <col min="1553" max="1553" width="13.5546875" style="3" customWidth="1"/>
    <col min="1554" max="1554" width="16.5546875" style="3" bestFit="1" customWidth="1"/>
    <col min="1555" max="1555" width="12" style="3" customWidth="1"/>
    <col min="1556" max="1556" width="17.5546875" style="3" bestFit="1" customWidth="1"/>
    <col min="1557" max="1557" width="12.44140625" style="3" bestFit="1" customWidth="1"/>
    <col min="1558" max="1800" width="9.44140625" style="3"/>
    <col min="1801" max="1801" width="59.5546875" style="3" customWidth="1"/>
    <col min="1802" max="1802" width="10.44140625" style="3" customWidth="1"/>
    <col min="1803" max="1803" width="13.5546875" style="3" customWidth="1"/>
    <col min="1804" max="1804" width="14.5546875" style="3" bestFit="1" customWidth="1"/>
    <col min="1805" max="1805" width="13.5546875" style="3" customWidth="1"/>
    <col min="1806" max="1806" width="16.44140625" style="3" bestFit="1" customWidth="1"/>
    <col min="1807" max="1807" width="13.5546875" style="3" customWidth="1"/>
    <col min="1808" max="1808" width="16.5546875" style="3" bestFit="1" customWidth="1"/>
    <col min="1809" max="1809" width="13.5546875" style="3" customWidth="1"/>
    <col min="1810" max="1810" width="16.5546875" style="3" bestFit="1" customWidth="1"/>
    <col min="1811" max="1811" width="12" style="3" customWidth="1"/>
    <col min="1812" max="1812" width="17.5546875" style="3" bestFit="1" customWidth="1"/>
    <col min="1813" max="1813" width="12.44140625" style="3" bestFit="1" customWidth="1"/>
    <col min="1814" max="2056" width="9.44140625" style="3"/>
    <col min="2057" max="2057" width="59.5546875" style="3" customWidth="1"/>
    <col min="2058" max="2058" width="10.44140625" style="3" customWidth="1"/>
    <col min="2059" max="2059" width="13.5546875" style="3" customWidth="1"/>
    <col min="2060" max="2060" width="14.5546875" style="3" bestFit="1" customWidth="1"/>
    <col min="2061" max="2061" width="13.5546875" style="3" customWidth="1"/>
    <col min="2062" max="2062" width="16.44140625" style="3" bestFit="1" customWidth="1"/>
    <col min="2063" max="2063" width="13.5546875" style="3" customWidth="1"/>
    <col min="2064" max="2064" width="16.5546875" style="3" bestFit="1" customWidth="1"/>
    <col min="2065" max="2065" width="13.5546875" style="3" customWidth="1"/>
    <col min="2066" max="2066" width="16.5546875" style="3" bestFit="1" customWidth="1"/>
    <col min="2067" max="2067" width="12" style="3" customWidth="1"/>
    <col min="2068" max="2068" width="17.5546875" style="3" bestFit="1" customWidth="1"/>
    <col min="2069" max="2069" width="12.44140625" style="3" bestFit="1" customWidth="1"/>
    <col min="2070" max="2312" width="9.44140625" style="3"/>
    <col min="2313" max="2313" width="59.5546875" style="3" customWidth="1"/>
    <col min="2314" max="2314" width="10.44140625" style="3" customWidth="1"/>
    <col min="2315" max="2315" width="13.5546875" style="3" customWidth="1"/>
    <col min="2316" max="2316" width="14.5546875" style="3" bestFit="1" customWidth="1"/>
    <col min="2317" max="2317" width="13.5546875" style="3" customWidth="1"/>
    <col min="2318" max="2318" width="16.44140625" style="3" bestFit="1" customWidth="1"/>
    <col min="2319" max="2319" width="13.5546875" style="3" customWidth="1"/>
    <col min="2320" max="2320" width="16.5546875" style="3" bestFit="1" customWidth="1"/>
    <col min="2321" max="2321" width="13.5546875" style="3" customWidth="1"/>
    <col min="2322" max="2322" width="16.5546875" style="3" bestFit="1" customWidth="1"/>
    <col min="2323" max="2323" width="12" style="3" customWidth="1"/>
    <col min="2324" max="2324" width="17.5546875" style="3" bestFit="1" customWidth="1"/>
    <col min="2325" max="2325" width="12.44140625" style="3" bestFit="1" customWidth="1"/>
    <col min="2326" max="2568" width="9.44140625" style="3"/>
    <col min="2569" max="2569" width="59.5546875" style="3" customWidth="1"/>
    <col min="2570" max="2570" width="10.44140625" style="3" customWidth="1"/>
    <col min="2571" max="2571" width="13.5546875" style="3" customWidth="1"/>
    <col min="2572" max="2572" width="14.5546875" style="3" bestFit="1" customWidth="1"/>
    <col min="2573" max="2573" width="13.5546875" style="3" customWidth="1"/>
    <col min="2574" max="2574" width="16.44140625" style="3" bestFit="1" customWidth="1"/>
    <col min="2575" max="2575" width="13.5546875" style="3" customWidth="1"/>
    <col min="2576" max="2576" width="16.5546875" style="3" bestFit="1" customWidth="1"/>
    <col min="2577" max="2577" width="13.5546875" style="3" customWidth="1"/>
    <col min="2578" max="2578" width="16.5546875" style="3" bestFit="1" customWidth="1"/>
    <col min="2579" max="2579" width="12" style="3" customWidth="1"/>
    <col min="2580" max="2580" width="17.5546875" style="3" bestFit="1" customWidth="1"/>
    <col min="2581" max="2581" width="12.44140625" style="3" bestFit="1" customWidth="1"/>
    <col min="2582" max="2824" width="9.44140625" style="3"/>
    <col min="2825" max="2825" width="59.5546875" style="3" customWidth="1"/>
    <col min="2826" max="2826" width="10.44140625" style="3" customWidth="1"/>
    <col min="2827" max="2827" width="13.5546875" style="3" customWidth="1"/>
    <col min="2828" max="2828" width="14.5546875" style="3" bestFit="1" customWidth="1"/>
    <col min="2829" max="2829" width="13.5546875" style="3" customWidth="1"/>
    <col min="2830" max="2830" width="16.44140625" style="3" bestFit="1" customWidth="1"/>
    <col min="2831" max="2831" width="13.5546875" style="3" customWidth="1"/>
    <col min="2832" max="2832" width="16.5546875" style="3" bestFit="1" customWidth="1"/>
    <col min="2833" max="2833" width="13.5546875" style="3" customWidth="1"/>
    <col min="2834" max="2834" width="16.5546875" style="3" bestFit="1" customWidth="1"/>
    <col min="2835" max="2835" width="12" style="3" customWidth="1"/>
    <col min="2836" max="2836" width="17.5546875" style="3" bestFit="1" customWidth="1"/>
    <col min="2837" max="2837" width="12.44140625" style="3" bestFit="1" customWidth="1"/>
    <col min="2838" max="3080" width="9.44140625" style="3"/>
    <col min="3081" max="3081" width="59.5546875" style="3" customWidth="1"/>
    <col min="3082" max="3082" width="10.44140625" style="3" customWidth="1"/>
    <col min="3083" max="3083" width="13.5546875" style="3" customWidth="1"/>
    <col min="3084" max="3084" width="14.5546875" style="3" bestFit="1" customWidth="1"/>
    <col min="3085" max="3085" width="13.5546875" style="3" customWidth="1"/>
    <col min="3086" max="3086" width="16.44140625" style="3" bestFit="1" customWidth="1"/>
    <col min="3087" max="3087" width="13.5546875" style="3" customWidth="1"/>
    <col min="3088" max="3088" width="16.5546875" style="3" bestFit="1" customWidth="1"/>
    <col min="3089" max="3089" width="13.5546875" style="3" customWidth="1"/>
    <col min="3090" max="3090" width="16.5546875" style="3" bestFit="1" customWidth="1"/>
    <col min="3091" max="3091" width="12" style="3" customWidth="1"/>
    <col min="3092" max="3092" width="17.5546875" style="3" bestFit="1" customWidth="1"/>
    <col min="3093" max="3093" width="12.44140625" style="3" bestFit="1" customWidth="1"/>
    <col min="3094" max="3336" width="9.44140625" style="3"/>
    <col min="3337" max="3337" width="59.5546875" style="3" customWidth="1"/>
    <col min="3338" max="3338" width="10.44140625" style="3" customWidth="1"/>
    <col min="3339" max="3339" width="13.5546875" style="3" customWidth="1"/>
    <col min="3340" max="3340" width="14.5546875" style="3" bestFit="1" customWidth="1"/>
    <col min="3341" max="3341" width="13.5546875" style="3" customWidth="1"/>
    <col min="3342" max="3342" width="16.44140625" style="3" bestFit="1" customWidth="1"/>
    <col min="3343" max="3343" width="13.5546875" style="3" customWidth="1"/>
    <col min="3344" max="3344" width="16.5546875" style="3" bestFit="1" customWidth="1"/>
    <col min="3345" max="3345" width="13.5546875" style="3" customWidth="1"/>
    <col min="3346" max="3346" width="16.5546875" style="3" bestFit="1" customWidth="1"/>
    <col min="3347" max="3347" width="12" style="3" customWidth="1"/>
    <col min="3348" max="3348" width="17.5546875" style="3" bestFit="1" customWidth="1"/>
    <col min="3349" max="3349" width="12.44140625" style="3" bestFit="1" customWidth="1"/>
    <col min="3350" max="3592" width="9.44140625" style="3"/>
    <col min="3593" max="3593" width="59.5546875" style="3" customWidth="1"/>
    <col min="3594" max="3594" width="10.44140625" style="3" customWidth="1"/>
    <col min="3595" max="3595" width="13.5546875" style="3" customWidth="1"/>
    <col min="3596" max="3596" width="14.5546875" style="3" bestFit="1" customWidth="1"/>
    <col min="3597" max="3597" width="13.5546875" style="3" customWidth="1"/>
    <col min="3598" max="3598" width="16.44140625" style="3" bestFit="1" customWidth="1"/>
    <col min="3599" max="3599" width="13.5546875" style="3" customWidth="1"/>
    <col min="3600" max="3600" width="16.5546875" style="3" bestFit="1" customWidth="1"/>
    <col min="3601" max="3601" width="13.5546875" style="3" customWidth="1"/>
    <col min="3602" max="3602" width="16.5546875" style="3" bestFit="1" customWidth="1"/>
    <col min="3603" max="3603" width="12" style="3" customWidth="1"/>
    <col min="3604" max="3604" width="17.5546875" style="3" bestFit="1" customWidth="1"/>
    <col min="3605" max="3605" width="12.44140625" style="3" bestFit="1" customWidth="1"/>
    <col min="3606" max="3848" width="9.44140625" style="3"/>
    <col min="3849" max="3849" width="59.5546875" style="3" customWidth="1"/>
    <col min="3850" max="3850" width="10.44140625" style="3" customWidth="1"/>
    <col min="3851" max="3851" width="13.5546875" style="3" customWidth="1"/>
    <col min="3852" max="3852" width="14.5546875" style="3" bestFit="1" customWidth="1"/>
    <col min="3853" max="3853" width="13.5546875" style="3" customWidth="1"/>
    <col min="3854" max="3854" width="16.44140625" style="3" bestFit="1" customWidth="1"/>
    <col min="3855" max="3855" width="13.5546875" style="3" customWidth="1"/>
    <col min="3856" max="3856" width="16.5546875" style="3" bestFit="1" customWidth="1"/>
    <col min="3857" max="3857" width="13.5546875" style="3" customWidth="1"/>
    <col min="3858" max="3858" width="16.5546875" style="3" bestFit="1" customWidth="1"/>
    <col min="3859" max="3859" width="12" style="3" customWidth="1"/>
    <col min="3860" max="3860" width="17.5546875" style="3" bestFit="1" customWidth="1"/>
    <col min="3861" max="3861" width="12.44140625" style="3" bestFit="1" customWidth="1"/>
    <col min="3862" max="4104" width="9.44140625" style="3"/>
    <col min="4105" max="4105" width="59.5546875" style="3" customWidth="1"/>
    <col min="4106" max="4106" width="10.44140625" style="3" customWidth="1"/>
    <col min="4107" max="4107" width="13.5546875" style="3" customWidth="1"/>
    <col min="4108" max="4108" width="14.5546875" style="3" bestFit="1" customWidth="1"/>
    <col min="4109" max="4109" width="13.5546875" style="3" customWidth="1"/>
    <col min="4110" max="4110" width="16.44140625" style="3" bestFit="1" customWidth="1"/>
    <col min="4111" max="4111" width="13.5546875" style="3" customWidth="1"/>
    <col min="4112" max="4112" width="16.5546875" style="3" bestFit="1" customWidth="1"/>
    <col min="4113" max="4113" width="13.5546875" style="3" customWidth="1"/>
    <col min="4114" max="4114" width="16.5546875" style="3" bestFit="1" customWidth="1"/>
    <col min="4115" max="4115" width="12" style="3" customWidth="1"/>
    <col min="4116" max="4116" width="17.5546875" style="3" bestFit="1" customWidth="1"/>
    <col min="4117" max="4117" width="12.44140625" style="3" bestFit="1" customWidth="1"/>
    <col min="4118" max="4360" width="9.44140625" style="3"/>
    <col min="4361" max="4361" width="59.5546875" style="3" customWidth="1"/>
    <col min="4362" max="4362" width="10.44140625" style="3" customWidth="1"/>
    <col min="4363" max="4363" width="13.5546875" style="3" customWidth="1"/>
    <col min="4364" max="4364" width="14.5546875" style="3" bestFit="1" customWidth="1"/>
    <col min="4365" max="4365" width="13.5546875" style="3" customWidth="1"/>
    <col min="4366" max="4366" width="16.44140625" style="3" bestFit="1" customWidth="1"/>
    <col min="4367" max="4367" width="13.5546875" style="3" customWidth="1"/>
    <col min="4368" max="4368" width="16.5546875" style="3" bestFit="1" customWidth="1"/>
    <col min="4369" max="4369" width="13.5546875" style="3" customWidth="1"/>
    <col min="4370" max="4370" width="16.5546875" style="3" bestFit="1" customWidth="1"/>
    <col min="4371" max="4371" width="12" style="3" customWidth="1"/>
    <col min="4372" max="4372" width="17.5546875" style="3" bestFit="1" customWidth="1"/>
    <col min="4373" max="4373" width="12.44140625" style="3" bestFit="1" customWidth="1"/>
    <col min="4374" max="4616" width="9.44140625" style="3"/>
    <col min="4617" max="4617" width="59.5546875" style="3" customWidth="1"/>
    <col min="4618" max="4618" width="10.44140625" style="3" customWidth="1"/>
    <col min="4619" max="4619" width="13.5546875" style="3" customWidth="1"/>
    <col min="4620" max="4620" width="14.5546875" style="3" bestFit="1" customWidth="1"/>
    <col min="4621" max="4621" width="13.5546875" style="3" customWidth="1"/>
    <col min="4622" max="4622" width="16.44140625" style="3" bestFit="1" customWidth="1"/>
    <col min="4623" max="4623" width="13.5546875" style="3" customWidth="1"/>
    <col min="4624" max="4624" width="16.5546875" style="3" bestFit="1" customWidth="1"/>
    <col min="4625" max="4625" width="13.5546875" style="3" customWidth="1"/>
    <col min="4626" max="4626" width="16.5546875" style="3" bestFit="1" customWidth="1"/>
    <col min="4627" max="4627" width="12" style="3" customWidth="1"/>
    <col min="4628" max="4628" width="17.5546875" style="3" bestFit="1" customWidth="1"/>
    <col min="4629" max="4629" width="12.44140625" style="3" bestFit="1" customWidth="1"/>
    <col min="4630" max="4872" width="9.44140625" style="3"/>
    <col min="4873" max="4873" width="59.5546875" style="3" customWidth="1"/>
    <col min="4874" max="4874" width="10.44140625" style="3" customWidth="1"/>
    <col min="4875" max="4875" width="13.5546875" style="3" customWidth="1"/>
    <col min="4876" max="4876" width="14.5546875" style="3" bestFit="1" customWidth="1"/>
    <col min="4877" max="4877" width="13.5546875" style="3" customWidth="1"/>
    <col min="4878" max="4878" width="16.44140625" style="3" bestFit="1" customWidth="1"/>
    <col min="4879" max="4879" width="13.5546875" style="3" customWidth="1"/>
    <col min="4880" max="4880" width="16.5546875" style="3" bestFit="1" customWidth="1"/>
    <col min="4881" max="4881" width="13.5546875" style="3" customWidth="1"/>
    <col min="4882" max="4882" width="16.5546875" style="3" bestFit="1" customWidth="1"/>
    <col min="4883" max="4883" width="12" style="3" customWidth="1"/>
    <col min="4884" max="4884" width="17.5546875" style="3" bestFit="1" customWidth="1"/>
    <col min="4885" max="4885" width="12.44140625" style="3" bestFit="1" customWidth="1"/>
    <col min="4886" max="5128" width="9.44140625" style="3"/>
    <col min="5129" max="5129" width="59.5546875" style="3" customWidth="1"/>
    <col min="5130" max="5130" width="10.44140625" style="3" customWidth="1"/>
    <col min="5131" max="5131" width="13.5546875" style="3" customWidth="1"/>
    <col min="5132" max="5132" width="14.5546875" style="3" bestFit="1" customWidth="1"/>
    <col min="5133" max="5133" width="13.5546875" style="3" customWidth="1"/>
    <col min="5134" max="5134" width="16.44140625" style="3" bestFit="1" customWidth="1"/>
    <col min="5135" max="5135" width="13.5546875" style="3" customWidth="1"/>
    <col min="5136" max="5136" width="16.5546875" style="3" bestFit="1" customWidth="1"/>
    <col min="5137" max="5137" width="13.5546875" style="3" customWidth="1"/>
    <col min="5138" max="5138" width="16.5546875" style="3" bestFit="1" customWidth="1"/>
    <col min="5139" max="5139" width="12" style="3" customWidth="1"/>
    <col min="5140" max="5140" width="17.5546875" style="3" bestFit="1" customWidth="1"/>
    <col min="5141" max="5141" width="12.44140625" style="3" bestFit="1" customWidth="1"/>
    <col min="5142" max="5384" width="9.44140625" style="3"/>
    <col min="5385" max="5385" width="59.5546875" style="3" customWidth="1"/>
    <col min="5386" max="5386" width="10.44140625" style="3" customWidth="1"/>
    <col min="5387" max="5387" width="13.5546875" style="3" customWidth="1"/>
    <col min="5388" max="5388" width="14.5546875" style="3" bestFit="1" customWidth="1"/>
    <col min="5389" max="5389" width="13.5546875" style="3" customWidth="1"/>
    <col min="5390" max="5390" width="16.44140625" style="3" bestFit="1" customWidth="1"/>
    <col min="5391" max="5391" width="13.5546875" style="3" customWidth="1"/>
    <col min="5392" max="5392" width="16.5546875" style="3" bestFit="1" customWidth="1"/>
    <col min="5393" max="5393" width="13.5546875" style="3" customWidth="1"/>
    <col min="5394" max="5394" width="16.5546875" style="3" bestFit="1" customWidth="1"/>
    <col min="5395" max="5395" width="12" style="3" customWidth="1"/>
    <col min="5396" max="5396" width="17.5546875" style="3" bestFit="1" customWidth="1"/>
    <col min="5397" max="5397" width="12.44140625" style="3" bestFit="1" customWidth="1"/>
    <col min="5398" max="5640" width="9.44140625" style="3"/>
    <col min="5641" max="5641" width="59.5546875" style="3" customWidth="1"/>
    <col min="5642" max="5642" width="10.44140625" style="3" customWidth="1"/>
    <col min="5643" max="5643" width="13.5546875" style="3" customWidth="1"/>
    <col min="5644" max="5644" width="14.5546875" style="3" bestFit="1" customWidth="1"/>
    <col min="5645" max="5645" width="13.5546875" style="3" customWidth="1"/>
    <col min="5646" max="5646" width="16.44140625" style="3" bestFit="1" customWidth="1"/>
    <col min="5647" max="5647" width="13.5546875" style="3" customWidth="1"/>
    <col min="5648" max="5648" width="16.5546875" style="3" bestFit="1" customWidth="1"/>
    <col min="5649" max="5649" width="13.5546875" style="3" customWidth="1"/>
    <col min="5650" max="5650" width="16.5546875" style="3" bestFit="1" customWidth="1"/>
    <col min="5651" max="5651" width="12" style="3" customWidth="1"/>
    <col min="5652" max="5652" width="17.5546875" style="3" bestFit="1" customWidth="1"/>
    <col min="5653" max="5653" width="12.44140625" style="3" bestFit="1" customWidth="1"/>
    <col min="5654" max="5896" width="9.44140625" style="3"/>
    <col min="5897" max="5897" width="59.5546875" style="3" customWidth="1"/>
    <col min="5898" max="5898" width="10.44140625" style="3" customWidth="1"/>
    <col min="5899" max="5899" width="13.5546875" style="3" customWidth="1"/>
    <col min="5900" max="5900" width="14.5546875" style="3" bestFit="1" customWidth="1"/>
    <col min="5901" max="5901" width="13.5546875" style="3" customWidth="1"/>
    <col min="5902" max="5902" width="16.44140625" style="3" bestFit="1" customWidth="1"/>
    <col min="5903" max="5903" width="13.5546875" style="3" customWidth="1"/>
    <col min="5904" max="5904" width="16.5546875" style="3" bestFit="1" customWidth="1"/>
    <col min="5905" max="5905" width="13.5546875" style="3" customWidth="1"/>
    <col min="5906" max="5906" width="16.5546875" style="3" bestFit="1" customWidth="1"/>
    <col min="5907" max="5907" width="12" style="3" customWidth="1"/>
    <col min="5908" max="5908" width="17.5546875" style="3" bestFit="1" customWidth="1"/>
    <col min="5909" max="5909" width="12.44140625" style="3" bestFit="1" customWidth="1"/>
    <col min="5910" max="6152" width="9.44140625" style="3"/>
    <col min="6153" max="6153" width="59.5546875" style="3" customWidth="1"/>
    <col min="6154" max="6154" width="10.44140625" style="3" customWidth="1"/>
    <col min="6155" max="6155" width="13.5546875" style="3" customWidth="1"/>
    <col min="6156" max="6156" width="14.5546875" style="3" bestFit="1" customWidth="1"/>
    <col min="6157" max="6157" width="13.5546875" style="3" customWidth="1"/>
    <col min="6158" max="6158" width="16.44140625" style="3" bestFit="1" customWidth="1"/>
    <col min="6159" max="6159" width="13.5546875" style="3" customWidth="1"/>
    <col min="6160" max="6160" width="16.5546875" style="3" bestFit="1" customWidth="1"/>
    <col min="6161" max="6161" width="13.5546875" style="3" customWidth="1"/>
    <col min="6162" max="6162" width="16.5546875" style="3" bestFit="1" customWidth="1"/>
    <col min="6163" max="6163" width="12" style="3" customWidth="1"/>
    <col min="6164" max="6164" width="17.5546875" style="3" bestFit="1" customWidth="1"/>
    <col min="6165" max="6165" width="12.44140625" style="3" bestFit="1" customWidth="1"/>
    <col min="6166" max="6408" width="9.44140625" style="3"/>
    <col min="6409" max="6409" width="59.5546875" style="3" customWidth="1"/>
    <col min="6410" max="6410" width="10.44140625" style="3" customWidth="1"/>
    <col min="6411" max="6411" width="13.5546875" style="3" customWidth="1"/>
    <col min="6412" max="6412" width="14.5546875" style="3" bestFit="1" customWidth="1"/>
    <col min="6413" max="6413" width="13.5546875" style="3" customWidth="1"/>
    <col min="6414" max="6414" width="16.44140625" style="3" bestFit="1" customWidth="1"/>
    <col min="6415" max="6415" width="13.5546875" style="3" customWidth="1"/>
    <col min="6416" max="6416" width="16.5546875" style="3" bestFit="1" customWidth="1"/>
    <col min="6417" max="6417" width="13.5546875" style="3" customWidth="1"/>
    <col min="6418" max="6418" width="16.5546875" style="3" bestFit="1" customWidth="1"/>
    <col min="6419" max="6419" width="12" style="3" customWidth="1"/>
    <col min="6420" max="6420" width="17.5546875" style="3" bestFit="1" customWidth="1"/>
    <col min="6421" max="6421" width="12.44140625" style="3" bestFit="1" customWidth="1"/>
    <col min="6422" max="6664" width="9.44140625" style="3"/>
    <col min="6665" max="6665" width="59.5546875" style="3" customWidth="1"/>
    <col min="6666" max="6666" width="10.44140625" style="3" customWidth="1"/>
    <col min="6667" max="6667" width="13.5546875" style="3" customWidth="1"/>
    <col min="6668" max="6668" width="14.5546875" style="3" bestFit="1" customWidth="1"/>
    <col min="6669" max="6669" width="13.5546875" style="3" customWidth="1"/>
    <col min="6670" max="6670" width="16.44140625" style="3" bestFit="1" customWidth="1"/>
    <col min="6671" max="6671" width="13.5546875" style="3" customWidth="1"/>
    <col min="6672" max="6672" width="16.5546875" style="3" bestFit="1" customWidth="1"/>
    <col min="6673" max="6673" width="13.5546875" style="3" customWidth="1"/>
    <col min="6674" max="6674" width="16.5546875" style="3" bestFit="1" customWidth="1"/>
    <col min="6675" max="6675" width="12" style="3" customWidth="1"/>
    <col min="6676" max="6676" width="17.5546875" style="3" bestFit="1" customWidth="1"/>
    <col min="6677" max="6677" width="12.44140625" style="3" bestFit="1" customWidth="1"/>
    <col min="6678" max="6920" width="9.44140625" style="3"/>
    <col min="6921" max="6921" width="59.5546875" style="3" customWidth="1"/>
    <col min="6922" max="6922" width="10.44140625" style="3" customWidth="1"/>
    <col min="6923" max="6923" width="13.5546875" style="3" customWidth="1"/>
    <col min="6924" max="6924" width="14.5546875" style="3" bestFit="1" customWidth="1"/>
    <col min="6925" max="6925" width="13.5546875" style="3" customWidth="1"/>
    <col min="6926" max="6926" width="16.44140625" style="3" bestFit="1" customWidth="1"/>
    <col min="6927" max="6927" width="13.5546875" style="3" customWidth="1"/>
    <col min="6928" max="6928" width="16.5546875" style="3" bestFit="1" customWidth="1"/>
    <col min="6929" max="6929" width="13.5546875" style="3" customWidth="1"/>
    <col min="6930" max="6930" width="16.5546875" style="3" bestFit="1" customWidth="1"/>
    <col min="6931" max="6931" width="12" style="3" customWidth="1"/>
    <col min="6932" max="6932" width="17.5546875" style="3" bestFit="1" customWidth="1"/>
    <col min="6933" max="6933" width="12.44140625" style="3" bestFit="1" customWidth="1"/>
    <col min="6934" max="7176" width="9.44140625" style="3"/>
    <col min="7177" max="7177" width="59.5546875" style="3" customWidth="1"/>
    <col min="7178" max="7178" width="10.44140625" style="3" customWidth="1"/>
    <col min="7179" max="7179" width="13.5546875" style="3" customWidth="1"/>
    <col min="7180" max="7180" width="14.5546875" style="3" bestFit="1" customWidth="1"/>
    <col min="7181" max="7181" width="13.5546875" style="3" customWidth="1"/>
    <col min="7182" max="7182" width="16.44140625" style="3" bestFit="1" customWidth="1"/>
    <col min="7183" max="7183" width="13.5546875" style="3" customWidth="1"/>
    <col min="7184" max="7184" width="16.5546875" style="3" bestFit="1" customWidth="1"/>
    <col min="7185" max="7185" width="13.5546875" style="3" customWidth="1"/>
    <col min="7186" max="7186" width="16.5546875" style="3" bestFit="1" customWidth="1"/>
    <col min="7187" max="7187" width="12" style="3" customWidth="1"/>
    <col min="7188" max="7188" width="17.5546875" style="3" bestFit="1" customWidth="1"/>
    <col min="7189" max="7189" width="12.44140625" style="3" bestFit="1" customWidth="1"/>
    <col min="7190" max="7432" width="9.44140625" style="3"/>
    <col min="7433" max="7433" width="59.5546875" style="3" customWidth="1"/>
    <col min="7434" max="7434" width="10.44140625" style="3" customWidth="1"/>
    <col min="7435" max="7435" width="13.5546875" style="3" customWidth="1"/>
    <col min="7436" max="7436" width="14.5546875" style="3" bestFit="1" customWidth="1"/>
    <col min="7437" max="7437" width="13.5546875" style="3" customWidth="1"/>
    <col min="7438" max="7438" width="16.44140625" style="3" bestFit="1" customWidth="1"/>
    <col min="7439" max="7439" width="13.5546875" style="3" customWidth="1"/>
    <col min="7440" max="7440" width="16.5546875" style="3" bestFit="1" customWidth="1"/>
    <col min="7441" max="7441" width="13.5546875" style="3" customWidth="1"/>
    <col min="7442" max="7442" width="16.5546875" style="3" bestFit="1" customWidth="1"/>
    <col min="7443" max="7443" width="12" style="3" customWidth="1"/>
    <col min="7444" max="7444" width="17.5546875" style="3" bestFit="1" customWidth="1"/>
    <col min="7445" max="7445" width="12.44140625" style="3" bestFit="1" customWidth="1"/>
    <col min="7446" max="7688" width="9.44140625" style="3"/>
    <col min="7689" max="7689" width="59.5546875" style="3" customWidth="1"/>
    <col min="7690" max="7690" width="10.44140625" style="3" customWidth="1"/>
    <col min="7691" max="7691" width="13.5546875" style="3" customWidth="1"/>
    <col min="7692" max="7692" width="14.5546875" style="3" bestFit="1" customWidth="1"/>
    <col min="7693" max="7693" width="13.5546875" style="3" customWidth="1"/>
    <col min="7694" max="7694" width="16.44140625" style="3" bestFit="1" customWidth="1"/>
    <col min="7695" max="7695" width="13.5546875" style="3" customWidth="1"/>
    <col min="7696" max="7696" width="16.5546875" style="3" bestFit="1" customWidth="1"/>
    <col min="7697" max="7697" width="13.5546875" style="3" customWidth="1"/>
    <col min="7698" max="7698" width="16.5546875" style="3" bestFit="1" customWidth="1"/>
    <col min="7699" max="7699" width="12" style="3" customWidth="1"/>
    <col min="7700" max="7700" width="17.5546875" style="3" bestFit="1" customWidth="1"/>
    <col min="7701" max="7701" width="12.44140625" style="3" bestFit="1" customWidth="1"/>
    <col min="7702" max="7944" width="9.44140625" style="3"/>
    <col min="7945" max="7945" width="59.5546875" style="3" customWidth="1"/>
    <col min="7946" max="7946" width="10.44140625" style="3" customWidth="1"/>
    <col min="7947" max="7947" width="13.5546875" style="3" customWidth="1"/>
    <col min="7948" max="7948" width="14.5546875" style="3" bestFit="1" customWidth="1"/>
    <col min="7949" max="7949" width="13.5546875" style="3" customWidth="1"/>
    <col min="7950" max="7950" width="16.44140625" style="3" bestFit="1" customWidth="1"/>
    <col min="7951" max="7951" width="13.5546875" style="3" customWidth="1"/>
    <col min="7952" max="7952" width="16.5546875" style="3" bestFit="1" customWidth="1"/>
    <col min="7953" max="7953" width="13.5546875" style="3" customWidth="1"/>
    <col min="7954" max="7954" width="16.5546875" style="3" bestFit="1" customWidth="1"/>
    <col min="7955" max="7955" width="12" style="3" customWidth="1"/>
    <col min="7956" max="7956" width="17.5546875" style="3" bestFit="1" customWidth="1"/>
    <col min="7957" max="7957" width="12.44140625" style="3" bestFit="1" customWidth="1"/>
    <col min="7958" max="8200" width="9.44140625" style="3"/>
    <col min="8201" max="8201" width="59.5546875" style="3" customWidth="1"/>
    <col min="8202" max="8202" width="10.44140625" style="3" customWidth="1"/>
    <col min="8203" max="8203" width="13.5546875" style="3" customWidth="1"/>
    <col min="8204" max="8204" width="14.5546875" style="3" bestFit="1" customWidth="1"/>
    <col min="8205" max="8205" width="13.5546875" style="3" customWidth="1"/>
    <col min="8206" max="8206" width="16.44140625" style="3" bestFit="1" customWidth="1"/>
    <col min="8207" max="8207" width="13.5546875" style="3" customWidth="1"/>
    <col min="8208" max="8208" width="16.5546875" style="3" bestFit="1" customWidth="1"/>
    <col min="8209" max="8209" width="13.5546875" style="3" customWidth="1"/>
    <col min="8210" max="8210" width="16.5546875" style="3" bestFit="1" customWidth="1"/>
    <col min="8211" max="8211" width="12" style="3" customWidth="1"/>
    <col min="8212" max="8212" width="17.5546875" style="3" bestFit="1" customWidth="1"/>
    <col min="8213" max="8213" width="12.44140625" style="3" bestFit="1" customWidth="1"/>
    <col min="8214" max="8456" width="9.44140625" style="3"/>
    <col min="8457" max="8457" width="59.5546875" style="3" customWidth="1"/>
    <col min="8458" max="8458" width="10.44140625" style="3" customWidth="1"/>
    <col min="8459" max="8459" width="13.5546875" style="3" customWidth="1"/>
    <col min="8460" max="8460" width="14.5546875" style="3" bestFit="1" customWidth="1"/>
    <col min="8461" max="8461" width="13.5546875" style="3" customWidth="1"/>
    <col min="8462" max="8462" width="16.44140625" style="3" bestFit="1" customWidth="1"/>
    <col min="8463" max="8463" width="13.5546875" style="3" customWidth="1"/>
    <col min="8464" max="8464" width="16.5546875" style="3" bestFit="1" customWidth="1"/>
    <col min="8465" max="8465" width="13.5546875" style="3" customWidth="1"/>
    <col min="8466" max="8466" width="16.5546875" style="3" bestFit="1" customWidth="1"/>
    <col min="8467" max="8467" width="12" style="3" customWidth="1"/>
    <col min="8468" max="8468" width="17.5546875" style="3" bestFit="1" customWidth="1"/>
    <col min="8469" max="8469" width="12.44140625" style="3" bestFit="1" customWidth="1"/>
    <col min="8470" max="8712" width="9.44140625" style="3"/>
    <col min="8713" max="8713" width="59.5546875" style="3" customWidth="1"/>
    <col min="8714" max="8714" width="10.44140625" style="3" customWidth="1"/>
    <col min="8715" max="8715" width="13.5546875" style="3" customWidth="1"/>
    <col min="8716" max="8716" width="14.5546875" style="3" bestFit="1" customWidth="1"/>
    <col min="8717" max="8717" width="13.5546875" style="3" customWidth="1"/>
    <col min="8718" max="8718" width="16.44140625" style="3" bestFit="1" customWidth="1"/>
    <col min="8719" max="8719" width="13.5546875" style="3" customWidth="1"/>
    <col min="8720" max="8720" width="16.5546875" style="3" bestFit="1" customWidth="1"/>
    <col min="8721" max="8721" width="13.5546875" style="3" customWidth="1"/>
    <col min="8722" max="8722" width="16.5546875" style="3" bestFit="1" customWidth="1"/>
    <col min="8723" max="8723" width="12" style="3" customWidth="1"/>
    <col min="8724" max="8724" width="17.5546875" style="3" bestFit="1" customWidth="1"/>
    <col min="8725" max="8725" width="12.44140625" style="3" bestFit="1" customWidth="1"/>
    <col min="8726" max="8968" width="9.44140625" style="3"/>
    <col min="8969" max="8969" width="59.5546875" style="3" customWidth="1"/>
    <col min="8970" max="8970" width="10.44140625" style="3" customWidth="1"/>
    <col min="8971" max="8971" width="13.5546875" style="3" customWidth="1"/>
    <col min="8972" max="8972" width="14.5546875" style="3" bestFit="1" customWidth="1"/>
    <col min="8973" max="8973" width="13.5546875" style="3" customWidth="1"/>
    <col min="8974" max="8974" width="16.44140625" style="3" bestFit="1" customWidth="1"/>
    <col min="8975" max="8975" width="13.5546875" style="3" customWidth="1"/>
    <col min="8976" max="8976" width="16.5546875" style="3" bestFit="1" customWidth="1"/>
    <col min="8977" max="8977" width="13.5546875" style="3" customWidth="1"/>
    <col min="8978" max="8978" width="16.5546875" style="3" bestFit="1" customWidth="1"/>
    <col min="8979" max="8979" width="12" style="3" customWidth="1"/>
    <col min="8980" max="8980" width="17.5546875" style="3" bestFit="1" customWidth="1"/>
    <col min="8981" max="8981" width="12.44140625" style="3" bestFit="1" customWidth="1"/>
    <col min="8982" max="9224" width="9.44140625" style="3"/>
    <col min="9225" max="9225" width="59.5546875" style="3" customWidth="1"/>
    <col min="9226" max="9226" width="10.44140625" style="3" customWidth="1"/>
    <col min="9227" max="9227" width="13.5546875" style="3" customWidth="1"/>
    <col min="9228" max="9228" width="14.5546875" style="3" bestFit="1" customWidth="1"/>
    <col min="9229" max="9229" width="13.5546875" style="3" customWidth="1"/>
    <col min="9230" max="9230" width="16.44140625" style="3" bestFit="1" customWidth="1"/>
    <col min="9231" max="9231" width="13.5546875" style="3" customWidth="1"/>
    <col min="9232" max="9232" width="16.5546875" style="3" bestFit="1" customWidth="1"/>
    <col min="9233" max="9233" width="13.5546875" style="3" customWidth="1"/>
    <col min="9234" max="9234" width="16.5546875" style="3" bestFit="1" customWidth="1"/>
    <col min="9235" max="9235" width="12" style="3" customWidth="1"/>
    <col min="9236" max="9236" width="17.5546875" style="3" bestFit="1" customWidth="1"/>
    <col min="9237" max="9237" width="12.44140625" style="3" bestFit="1" customWidth="1"/>
    <col min="9238" max="9480" width="9.44140625" style="3"/>
    <col min="9481" max="9481" width="59.5546875" style="3" customWidth="1"/>
    <col min="9482" max="9482" width="10.44140625" style="3" customWidth="1"/>
    <col min="9483" max="9483" width="13.5546875" style="3" customWidth="1"/>
    <col min="9484" max="9484" width="14.5546875" style="3" bestFit="1" customWidth="1"/>
    <col min="9485" max="9485" width="13.5546875" style="3" customWidth="1"/>
    <col min="9486" max="9486" width="16.44140625" style="3" bestFit="1" customWidth="1"/>
    <col min="9487" max="9487" width="13.5546875" style="3" customWidth="1"/>
    <col min="9488" max="9488" width="16.5546875" style="3" bestFit="1" customWidth="1"/>
    <col min="9489" max="9489" width="13.5546875" style="3" customWidth="1"/>
    <col min="9490" max="9490" width="16.5546875" style="3" bestFit="1" customWidth="1"/>
    <col min="9491" max="9491" width="12" style="3" customWidth="1"/>
    <col min="9492" max="9492" width="17.5546875" style="3" bestFit="1" customWidth="1"/>
    <col min="9493" max="9493" width="12.44140625" style="3" bestFit="1" customWidth="1"/>
    <col min="9494" max="9736" width="9.44140625" style="3"/>
    <col min="9737" max="9737" width="59.5546875" style="3" customWidth="1"/>
    <col min="9738" max="9738" width="10.44140625" style="3" customWidth="1"/>
    <col min="9739" max="9739" width="13.5546875" style="3" customWidth="1"/>
    <col min="9740" max="9740" width="14.5546875" style="3" bestFit="1" customWidth="1"/>
    <col min="9741" max="9741" width="13.5546875" style="3" customWidth="1"/>
    <col min="9742" max="9742" width="16.44140625" style="3" bestFit="1" customWidth="1"/>
    <col min="9743" max="9743" width="13.5546875" style="3" customWidth="1"/>
    <col min="9744" max="9744" width="16.5546875" style="3" bestFit="1" customWidth="1"/>
    <col min="9745" max="9745" width="13.5546875" style="3" customWidth="1"/>
    <col min="9746" max="9746" width="16.5546875" style="3" bestFit="1" customWidth="1"/>
    <col min="9747" max="9747" width="12" style="3" customWidth="1"/>
    <col min="9748" max="9748" width="17.5546875" style="3" bestFit="1" customWidth="1"/>
    <col min="9749" max="9749" width="12.44140625" style="3" bestFit="1" customWidth="1"/>
    <col min="9750" max="9992" width="9.44140625" style="3"/>
    <col min="9993" max="9993" width="59.5546875" style="3" customWidth="1"/>
    <col min="9994" max="9994" width="10.44140625" style="3" customWidth="1"/>
    <col min="9995" max="9995" width="13.5546875" style="3" customWidth="1"/>
    <col min="9996" max="9996" width="14.5546875" style="3" bestFit="1" customWidth="1"/>
    <col min="9997" max="9997" width="13.5546875" style="3" customWidth="1"/>
    <col min="9998" max="9998" width="16.44140625" style="3" bestFit="1" customWidth="1"/>
    <col min="9999" max="9999" width="13.5546875" style="3" customWidth="1"/>
    <col min="10000" max="10000" width="16.5546875" style="3" bestFit="1" customWidth="1"/>
    <col min="10001" max="10001" width="13.5546875" style="3" customWidth="1"/>
    <col min="10002" max="10002" width="16.5546875" style="3" bestFit="1" customWidth="1"/>
    <col min="10003" max="10003" width="12" style="3" customWidth="1"/>
    <col min="10004" max="10004" width="17.5546875" style="3" bestFit="1" customWidth="1"/>
    <col min="10005" max="10005" width="12.44140625" style="3" bestFit="1" customWidth="1"/>
    <col min="10006" max="10248" width="9.44140625" style="3"/>
    <col min="10249" max="10249" width="59.5546875" style="3" customWidth="1"/>
    <col min="10250" max="10250" width="10.44140625" style="3" customWidth="1"/>
    <col min="10251" max="10251" width="13.5546875" style="3" customWidth="1"/>
    <col min="10252" max="10252" width="14.5546875" style="3" bestFit="1" customWidth="1"/>
    <col min="10253" max="10253" width="13.5546875" style="3" customWidth="1"/>
    <col min="10254" max="10254" width="16.44140625" style="3" bestFit="1" customWidth="1"/>
    <col min="10255" max="10255" width="13.5546875" style="3" customWidth="1"/>
    <col min="10256" max="10256" width="16.5546875" style="3" bestFit="1" customWidth="1"/>
    <col min="10257" max="10257" width="13.5546875" style="3" customWidth="1"/>
    <col min="10258" max="10258" width="16.5546875" style="3" bestFit="1" customWidth="1"/>
    <col min="10259" max="10259" width="12" style="3" customWidth="1"/>
    <col min="10260" max="10260" width="17.5546875" style="3" bestFit="1" customWidth="1"/>
    <col min="10261" max="10261" width="12.44140625" style="3" bestFit="1" customWidth="1"/>
    <col min="10262" max="10504" width="9.44140625" style="3"/>
    <col min="10505" max="10505" width="59.5546875" style="3" customWidth="1"/>
    <col min="10506" max="10506" width="10.44140625" style="3" customWidth="1"/>
    <col min="10507" max="10507" width="13.5546875" style="3" customWidth="1"/>
    <col min="10508" max="10508" width="14.5546875" style="3" bestFit="1" customWidth="1"/>
    <col min="10509" max="10509" width="13.5546875" style="3" customWidth="1"/>
    <col min="10510" max="10510" width="16.44140625" style="3" bestFit="1" customWidth="1"/>
    <col min="10511" max="10511" width="13.5546875" style="3" customWidth="1"/>
    <col min="10512" max="10512" width="16.5546875" style="3" bestFit="1" customWidth="1"/>
    <col min="10513" max="10513" width="13.5546875" style="3" customWidth="1"/>
    <col min="10514" max="10514" width="16.5546875" style="3" bestFit="1" customWidth="1"/>
    <col min="10515" max="10515" width="12" style="3" customWidth="1"/>
    <col min="10516" max="10516" width="17.5546875" style="3" bestFit="1" customWidth="1"/>
    <col min="10517" max="10517" width="12.44140625" style="3" bestFit="1" customWidth="1"/>
    <col min="10518" max="10760" width="9.44140625" style="3"/>
    <col min="10761" max="10761" width="59.5546875" style="3" customWidth="1"/>
    <col min="10762" max="10762" width="10.44140625" style="3" customWidth="1"/>
    <col min="10763" max="10763" width="13.5546875" style="3" customWidth="1"/>
    <col min="10764" max="10764" width="14.5546875" style="3" bestFit="1" customWidth="1"/>
    <col min="10765" max="10765" width="13.5546875" style="3" customWidth="1"/>
    <col min="10766" max="10766" width="16.44140625" style="3" bestFit="1" customWidth="1"/>
    <col min="10767" max="10767" width="13.5546875" style="3" customWidth="1"/>
    <col min="10768" max="10768" width="16.5546875" style="3" bestFit="1" customWidth="1"/>
    <col min="10769" max="10769" width="13.5546875" style="3" customWidth="1"/>
    <col min="10770" max="10770" width="16.5546875" style="3" bestFit="1" customWidth="1"/>
    <col min="10771" max="10771" width="12" style="3" customWidth="1"/>
    <col min="10772" max="10772" width="17.5546875" style="3" bestFit="1" customWidth="1"/>
    <col min="10773" max="10773" width="12.44140625" style="3" bestFit="1" customWidth="1"/>
    <col min="10774" max="11016" width="9.44140625" style="3"/>
    <col min="11017" max="11017" width="59.5546875" style="3" customWidth="1"/>
    <col min="11018" max="11018" width="10.44140625" style="3" customWidth="1"/>
    <col min="11019" max="11019" width="13.5546875" style="3" customWidth="1"/>
    <col min="11020" max="11020" width="14.5546875" style="3" bestFit="1" customWidth="1"/>
    <col min="11021" max="11021" width="13.5546875" style="3" customWidth="1"/>
    <col min="11022" max="11022" width="16.44140625" style="3" bestFit="1" customWidth="1"/>
    <col min="11023" max="11023" width="13.5546875" style="3" customWidth="1"/>
    <col min="11024" max="11024" width="16.5546875" style="3" bestFit="1" customWidth="1"/>
    <col min="11025" max="11025" width="13.5546875" style="3" customWidth="1"/>
    <col min="11026" max="11026" width="16.5546875" style="3" bestFit="1" customWidth="1"/>
    <col min="11027" max="11027" width="12" style="3" customWidth="1"/>
    <col min="11028" max="11028" width="17.5546875" style="3" bestFit="1" customWidth="1"/>
    <col min="11029" max="11029" width="12.44140625" style="3" bestFit="1" customWidth="1"/>
    <col min="11030" max="11272" width="9.44140625" style="3"/>
    <col min="11273" max="11273" width="59.5546875" style="3" customWidth="1"/>
    <col min="11274" max="11274" width="10.44140625" style="3" customWidth="1"/>
    <col min="11275" max="11275" width="13.5546875" style="3" customWidth="1"/>
    <col min="11276" max="11276" width="14.5546875" style="3" bestFit="1" customWidth="1"/>
    <col min="11277" max="11277" width="13.5546875" style="3" customWidth="1"/>
    <col min="11278" max="11278" width="16.44140625" style="3" bestFit="1" customWidth="1"/>
    <col min="11279" max="11279" width="13.5546875" style="3" customWidth="1"/>
    <col min="11280" max="11280" width="16.5546875" style="3" bestFit="1" customWidth="1"/>
    <col min="11281" max="11281" width="13.5546875" style="3" customWidth="1"/>
    <col min="11282" max="11282" width="16.5546875" style="3" bestFit="1" customWidth="1"/>
    <col min="11283" max="11283" width="12" style="3" customWidth="1"/>
    <col min="11284" max="11284" width="17.5546875" style="3" bestFit="1" customWidth="1"/>
    <col min="11285" max="11285" width="12.44140625" style="3" bestFit="1" customWidth="1"/>
    <col min="11286" max="11528" width="9.44140625" style="3"/>
    <col min="11529" max="11529" width="59.5546875" style="3" customWidth="1"/>
    <col min="11530" max="11530" width="10.44140625" style="3" customWidth="1"/>
    <col min="11531" max="11531" width="13.5546875" style="3" customWidth="1"/>
    <col min="11532" max="11532" width="14.5546875" style="3" bestFit="1" customWidth="1"/>
    <col min="11533" max="11533" width="13.5546875" style="3" customWidth="1"/>
    <col min="11534" max="11534" width="16.44140625" style="3" bestFit="1" customWidth="1"/>
    <col min="11535" max="11535" width="13.5546875" style="3" customWidth="1"/>
    <col min="11536" max="11536" width="16.5546875" style="3" bestFit="1" customWidth="1"/>
    <col min="11537" max="11537" width="13.5546875" style="3" customWidth="1"/>
    <col min="11538" max="11538" width="16.5546875" style="3" bestFit="1" customWidth="1"/>
    <col min="11539" max="11539" width="12" style="3" customWidth="1"/>
    <col min="11540" max="11540" width="17.5546875" style="3" bestFit="1" customWidth="1"/>
    <col min="11541" max="11541" width="12.44140625" style="3" bestFit="1" customWidth="1"/>
    <col min="11542" max="11784" width="9.44140625" style="3"/>
    <col min="11785" max="11785" width="59.5546875" style="3" customWidth="1"/>
    <col min="11786" max="11786" width="10.44140625" style="3" customWidth="1"/>
    <col min="11787" max="11787" width="13.5546875" style="3" customWidth="1"/>
    <col min="11788" max="11788" width="14.5546875" style="3" bestFit="1" customWidth="1"/>
    <col min="11789" max="11789" width="13.5546875" style="3" customWidth="1"/>
    <col min="11790" max="11790" width="16.44140625" style="3" bestFit="1" customWidth="1"/>
    <col min="11791" max="11791" width="13.5546875" style="3" customWidth="1"/>
    <col min="11792" max="11792" width="16.5546875" style="3" bestFit="1" customWidth="1"/>
    <col min="11793" max="11793" width="13.5546875" style="3" customWidth="1"/>
    <col min="11794" max="11794" width="16.5546875" style="3" bestFit="1" customWidth="1"/>
    <col min="11795" max="11795" width="12" style="3" customWidth="1"/>
    <col min="11796" max="11796" width="17.5546875" style="3" bestFit="1" customWidth="1"/>
    <col min="11797" max="11797" width="12.44140625" style="3" bestFit="1" customWidth="1"/>
    <col min="11798" max="12040" width="9.44140625" style="3"/>
    <col min="12041" max="12041" width="59.5546875" style="3" customWidth="1"/>
    <col min="12042" max="12042" width="10.44140625" style="3" customWidth="1"/>
    <col min="12043" max="12043" width="13.5546875" style="3" customWidth="1"/>
    <col min="12044" max="12044" width="14.5546875" style="3" bestFit="1" customWidth="1"/>
    <col min="12045" max="12045" width="13.5546875" style="3" customWidth="1"/>
    <col min="12046" max="12046" width="16.44140625" style="3" bestFit="1" customWidth="1"/>
    <col min="12047" max="12047" width="13.5546875" style="3" customWidth="1"/>
    <col min="12048" max="12048" width="16.5546875" style="3" bestFit="1" customWidth="1"/>
    <col min="12049" max="12049" width="13.5546875" style="3" customWidth="1"/>
    <col min="12050" max="12050" width="16.5546875" style="3" bestFit="1" customWidth="1"/>
    <col min="12051" max="12051" width="12" style="3" customWidth="1"/>
    <col min="12052" max="12052" width="17.5546875" style="3" bestFit="1" customWidth="1"/>
    <col min="12053" max="12053" width="12.44140625" style="3" bestFit="1" customWidth="1"/>
    <col min="12054" max="12296" width="9.44140625" style="3"/>
    <col min="12297" max="12297" width="59.5546875" style="3" customWidth="1"/>
    <col min="12298" max="12298" width="10.44140625" style="3" customWidth="1"/>
    <col min="12299" max="12299" width="13.5546875" style="3" customWidth="1"/>
    <col min="12300" max="12300" width="14.5546875" style="3" bestFit="1" customWidth="1"/>
    <col min="12301" max="12301" width="13.5546875" style="3" customWidth="1"/>
    <col min="12302" max="12302" width="16.44140625" style="3" bestFit="1" customWidth="1"/>
    <col min="12303" max="12303" width="13.5546875" style="3" customWidth="1"/>
    <col min="12304" max="12304" width="16.5546875" style="3" bestFit="1" customWidth="1"/>
    <col min="12305" max="12305" width="13.5546875" style="3" customWidth="1"/>
    <col min="12306" max="12306" width="16.5546875" style="3" bestFit="1" customWidth="1"/>
    <col min="12307" max="12307" width="12" style="3" customWidth="1"/>
    <col min="12308" max="12308" width="17.5546875" style="3" bestFit="1" customWidth="1"/>
    <col min="12309" max="12309" width="12.44140625" style="3" bestFit="1" customWidth="1"/>
    <col min="12310" max="12552" width="9.44140625" style="3"/>
    <col min="12553" max="12553" width="59.5546875" style="3" customWidth="1"/>
    <col min="12554" max="12554" width="10.44140625" style="3" customWidth="1"/>
    <col min="12555" max="12555" width="13.5546875" style="3" customWidth="1"/>
    <col min="12556" max="12556" width="14.5546875" style="3" bestFit="1" customWidth="1"/>
    <col min="12557" max="12557" width="13.5546875" style="3" customWidth="1"/>
    <col min="12558" max="12558" width="16.44140625" style="3" bestFit="1" customWidth="1"/>
    <col min="12559" max="12559" width="13.5546875" style="3" customWidth="1"/>
    <col min="12560" max="12560" width="16.5546875" style="3" bestFit="1" customWidth="1"/>
    <col min="12561" max="12561" width="13.5546875" style="3" customWidth="1"/>
    <col min="12562" max="12562" width="16.5546875" style="3" bestFit="1" customWidth="1"/>
    <col min="12563" max="12563" width="12" style="3" customWidth="1"/>
    <col min="12564" max="12564" width="17.5546875" style="3" bestFit="1" customWidth="1"/>
    <col min="12565" max="12565" width="12.44140625" style="3" bestFit="1" customWidth="1"/>
    <col min="12566" max="12808" width="9.44140625" style="3"/>
    <col min="12809" max="12809" width="59.5546875" style="3" customWidth="1"/>
    <col min="12810" max="12810" width="10.44140625" style="3" customWidth="1"/>
    <col min="12811" max="12811" width="13.5546875" style="3" customWidth="1"/>
    <col min="12812" max="12812" width="14.5546875" style="3" bestFit="1" customWidth="1"/>
    <col min="12813" max="12813" width="13.5546875" style="3" customWidth="1"/>
    <col min="12814" max="12814" width="16.44140625" style="3" bestFit="1" customWidth="1"/>
    <col min="12815" max="12815" width="13.5546875" style="3" customWidth="1"/>
    <col min="12816" max="12816" width="16.5546875" style="3" bestFit="1" customWidth="1"/>
    <col min="12817" max="12817" width="13.5546875" style="3" customWidth="1"/>
    <col min="12818" max="12818" width="16.5546875" style="3" bestFit="1" customWidth="1"/>
    <col min="12819" max="12819" width="12" style="3" customWidth="1"/>
    <col min="12820" max="12820" width="17.5546875" style="3" bestFit="1" customWidth="1"/>
    <col min="12821" max="12821" width="12.44140625" style="3" bestFit="1" customWidth="1"/>
    <col min="12822" max="13064" width="9.44140625" style="3"/>
    <col min="13065" max="13065" width="59.5546875" style="3" customWidth="1"/>
    <col min="13066" max="13066" width="10.44140625" style="3" customWidth="1"/>
    <col min="13067" max="13067" width="13.5546875" style="3" customWidth="1"/>
    <col min="13068" max="13068" width="14.5546875" style="3" bestFit="1" customWidth="1"/>
    <col min="13069" max="13069" width="13.5546875" style="3" customWidth="1"/>
    <col min="13070" max="13070" width="16.44140625" style="3" bestFit="1" customWidth="1"/>
    <col min="13071" max="13071" width="13.5546875" style="3" customWidth="1"/>
    <col min="13072" max="13072" width="16.5546875" style="3" bestFit="1" customWidth="1"/>
    <col min="13073" max="13073" width="13.5546875" style="3" customWidth="1"/>
    <col min="13074" max="13074" width="16.5546875" style="3" bestFit="1" customWidth="1"/>
    <col min="13075" max="13075" width="12" style="3" customWidth="1"/>
    <col min="13076" max="13076" width="17.5546875" style="3" bestFit="1" customWidth="1"/>
    <col min="13077" max="13077" width="12.44140625" style="3" bestFit="1" customWidth="1"/>
    <col min="13078" max="13320" width="9.44140625" style="3"/>
    <col min="13321" max="13321" width="59.5546875" style="3" customWidth="1"/>
    <col min="13322" max="13322" width="10.44140625" style="3" customWidth="1"/>
    <col min="13323" max="13323" width="13.5546875" style="3" customWidth="1"/>
    <col min="13324" max="13324" width="14.5546875" style="3" bestFit="1" customWidth="1"/>
    <col min="13325" max="13325" width="13.5546875" style="3" customWidth="1"/>
    <col min="13326" max="13326" width="16.44140625" style="3" bestFit="1" customWidth="1"/>
    <col min="13327" max="13327" width="13.5546875" style="3" customWidth="1"/>
    <col min="13328" max="13328" width="16.5546875" style="3" bestFit="1" customWidth="1"/>
    <col min="13329" max="13329" width="13.5546875" style="3" customWidth="1"/>
    <col min="13330" max="13330" width="16.5546875" style="3" bestFit="1" customWidth="1"/>
    <col min="13331" max="13331" width="12" style="3" customWidth="1"/>
    <col min="13332" max="13332" width="17.5546875" style="3" bestFit="1" customWidth="1"/>
    <col min="13333" max="13333" width="12.44140625" style="3" bestFit="1" customWidth="1"/>
    <col min="13334" max="13576" width="9.44140625" style="3"/>
    <col min="13577" max="13577" width="59.5546875" style="3" customWidth="1"/>
    <col min="13578" max="13578" width="10.44140625" style="3" customWidth="1"/>
    <col min="13579" max="13579" width="13.5546875" style="3" customWidth="1"/>
    <col min="13580" max="13580" width="14.5546875" style="3" bestFit="1" customWidth="1"/>
    <col min="13581" max="13581" width="13.5546875" style="3" customWidth="1"/>
    <col min="13582" max="13582" width="16.44140625" style="3" bestFit="1" customWidth="1"/>
    <col min="13583" max="13583" width="13.5546875" style="3" customWidth="1"/>
    <col min="13584" max="13584" width="16.5546875" style="3" bestFit="1" customWidth="1"/>
    <col min="13585" max="13585" width="13.5546875" style="3" customWidth="1"/>
    <col min="13586" max="13586" width="16.5546875" style="3" bestFit="1" customWidth="1"/>
    <col min="13587" max="13587" width="12" style="3" customWidth="1"/>
    <col min="13588" max="13588" width="17.5546875" style="3" bestFit="1" customWidth="1"/>
    <col min="13589" max="13589" width="12.44140625" style="3" bestFit="1" customWidth="1"/>
    <col min="13590" max="13832" width="9.44140625" style="3"/>
    <col min="13833" max="13833" width="59.5546875" style="3" customWidth="1"/>
    <col min="13834" max="13834" width="10.44140625" style="3" customWidth="1"/>
    <col min="13835" max="13835" width="13.5546875" style="3" customWidth="1"/>
    <col min="13836" max="13836" width="14.5546875" style="3" bestFit="1" customWidth="1"/>
    <col min="13837" max="13837" width="13.5546875" style="3" customWidth="1"/>
    <col min="13838" max="13838" width="16.44140625" style="3" bestFit="1" customWidth="1"/>
    <col min="13839" max="13839" width="13.5546875" style="3" customWidth="1"/>
    <col min="13840" max="13840" width="16.5546875" style="3" bestFit="1" customWidth="1"/>
    <col min="13841" max="13841" width="13.5546875" style="3" customWidth="1"/>
    <col min="13842" max="13842" width="16.5546875" style="3" bestFit="1" customWidth="1"/>
    <col min="13843" max="13843" width="12" style="3" customWidth="1"/>
    <col min="13844" max="13844" width="17.5546875" style="3" bestFit="1" customWidth="1"/>
    <col min="13845" max="13845" width="12.44140625" style="3" bestFit="1" customWidth="1"/>
    <col min="13846" max="14088" width="9.44140625" style="3"/>
    <col min="14089" max="14089" width="59.5546875" style="3" customWidth="1"/>
    <col min="14090" max="14090" width="10.44140625" style="3" customWidth="1"/>
    <col min="14091" max="14091" width="13.5546875" style="3" customWidth="1"/>
    <col min="14092" max="14092" width="14.5546875" style="3" bestFit="1" customWidth="1"/>
    <col min="14093" max="14093" width="13.5546875" style="3" customWidth="1"/>
    <col min="14094" max="14094" width="16.44140625" style="3" bestFit="1" customWidth="1"/>
    <col min="14095" max="14095" width="13.5546875" style="3" customWidth="1"/>
    <col min="14096" max="14096" width="16.5546875" style="3" bestFit="1" customWidth="1"/>
    <col min="14097" max="14097" width="13.5546875" style="3" customWidth="1"/>
    <col min="14098" max="14098" width="16.5546875" style="3" bestFit="1" customWidth="1"/>
    <col min="14099" max="14099" width="12" style="3" customWidth="1"/>
    <col min="14100" max="14100" width="17.5546875" style="3" bestFit="1" customWidth="1"/>
    <col min="14101" max="14101" width="12.44140625" style="3" bestFit="1" customWidth="1"/>
    <col min="14102" max="14344" width="9.44140625" style="3"/>
    <col min="14345" max="14345" width="59.5546875" style="3" customWidth="1"/>
    <col min="14346" max="14346" width="10.44140625" style="3" customWidth="1"/>
    <col min="14347" max="14347" width="13.5546875" style="3" customWidth="1"/>
    <col min="14348" max="14348" width="14.5546875" style="3" bestFit="1" customWidth="1"/>
    <col min="14349" max="14349" width="13.5546875" style="3" customWidth="1"/>
    <col min="14350" max="14350" width="16.44140625" style="3" bestFit="1" customWidth="1"/>
    <col min="14351" max="14351" width="13.5546875" style="3" customWidth="1"/>
    <col min="14352" max="14352" width="16.5546875" style="3" bestFit="1" customWidth="1"/>
    <col min="14353" max="14353" width="13.5546875" style="3" customWidth="1"/>
    <col min="14354" max="14354" width="16.5546875" style="3" bestFit="1" customWidth="1"/>
    <col min="14355" max="14355" width="12" style="3" customWidth="1"/>
    <col min="14356" max="14356" width="17.5546875" style="3" bestFit="1" customWidth="1"/>
    <col min="14357" max="14357" width="12.44140625" style="3" bestFit="1" customWidth="1"/>
    <col min="14358" max="14600" width="9.44140625" style="3"/>
    <col min="14601" max="14601" width="59.5546875" style="3" customWidth="1"/>
    <col min="14602" max="14602" width="10.44140625" style="3" customWidth="1"/>
    <col min="14603" max="14603" width="13.5546875" style="3" customWidth="1"/>
    <col min="14604" max="14604" width="14.5546875" style="3" bestFit="1" customWidth="1"/>
    <col min="14605" max="14605" width="13.5546875" style="3" customWidth="1"/>
    <col min="14606" max="14606" width="16.44140625" style="3" bestFit="1" customWidth="1"/>
    <col min="14607" max="14607" width="13.5546875" style="3" customWidth="1"/>
    <col min="14608" max="14608" width="16.5546875" style="3" bestFit="1" customWidth="1"/>
    <col min="14609" max="14609" width="13.5546875" style="3" customWidth="1"/>
    <col min="14610" max="14610" width="16.5546875" style="3" bestFit="1" customWidth="1"/>
    <col min="14611" max="14611" width="12" style="3" customWidth="1"/>
    <col min="14612" max="14612" width="17.5546875" style="3" bestFit="1" customWidth="1"/>
    <col min="14613" max="14613" width="12.44140625" style="3" bestFit="1" customWidth="1"/>
    <col min="14614" max="14856" width="9.44140625" style="3"/>
    <col min="14857" max="14857" width="59.5546875" style="3" customWidth="1"/>
    <col min="14858" max="14858" width="10.44140625" style="3" customWidth="1"/>
    <col min="14859" max="14859" width="13.5546875" style="3" customWidth="1"/>
    <col min="14860" max="14860" width="14.5546875" style="3" bestFit="1" customWidth="1"/>
    <col min="14861" max="14861" width="13.5546875" style="3" customWidth="1"/>
    <col min="14862" max="14862" width="16.44140625" style="3" bestFit="1" customWidth="1"/>
    <col min="14863" max="14863" width="13.5546875" style="3" customWidth="1"/>
    <col min="14864" max="14864" width="16.5546875" style="3" bestFit="1" customWidth="1"/>
    <col min="14865" max="14865" width="13.5546875" style="3" customWidth="1"/>
    <col min="14866" max="14866" width="16.5546875" style="3" bestFit="1" customWidth="1"/>
    <col min="14867" max="14867" width="12" style="3" customWidth="1"/>
    <col min="14868" max="14868" width="17.5546875" style="3" bestFit="1" customWidth="1"/>
    <col min="14869" max="14869" width="12.44140625" style="3" bestFit="1" customWidth="1"/>
    <col min="14870" max="15112" width="9.44140625" style="3"/>
    <col min="15113" max="15113" width="59.5546875" style="3" customWidth="1"/>
    <col min="15114" max="15114" width="10.44140625" style="3" customWidth="1"/>
    <col min="15115" max="15115" width="13.5546875" style="3" customWidth="1"/>
    <col min="15116" max="15116" width="14.5546875" style="3" bestFit="1" customWidth="1"/>
    <col min="15117" max="15117" width="13.5546875" style="3" customWidth="1"/>
    <col min="15118" max="15118" width="16.44140625" style="3" bestFit="1" customWidth="1"/>
    <col min="15119" max="15119" width="13.5546875" style="3" customWidth="1"/>
    <col min="15120" max="15120" width="16.5546875" style="3" bestFit="1" customWidth="1"/>
    <col min="15121" max="15121" width="13.5546875" style="3" customWidth="1"/>
    <col min="15122" max="15122" width="16.5546875" style="3" bestFit="1" customWidth="1"/>
    <col min="15123" max="15123" width="12" style="3" customWidth="1"/>
    <col min="15124" max="15124" width="17.5546875" style="3" bestFit="1" customWidth="1"/>
    <col min="15125" max="15125" width="12.44140625" style="3" bestFit="1" customWidth="1"/>
    <col min="15126" max="15368" width="9.44140625" style="3"/>
    <col min="15369" max="15369" width="59.5546875" style="3" customWidth="1"/>
    <col min="15370" max="15370" width="10.44140625" style="3" customWidth="1"/>
    <col min="15371" max="15371" width="13.5546875" style="3" customWidth="1"/>
    <col min="15372" max="15372" width="14.5546875" style="3" bestFit="1" customWidth="1"/>
    <col min="15373" max="15373" width="13.5546875" style="3" customWidth="1"/>
    <col min="15374" max="15374" width="16.44140625" style="3" bestFit="1" customWidth="1"/>
    <col min="15375" max="15375" width="13.5546875" style="3" customWidth="1"/>
    <col min="15376" max="15376" width="16.5546875" style="3" bestFit="1" customWidth="1"/>
    <col min="15377" max="15377" width="13.5546875" style="3" customWidth="1"/>
    <col min="15378" max="15378" width="16.5546875" style="3" bestFit="1" customWidth="1"/>
    <col min="15379" max="15379" width="12" style="3" customWidth="1"/>
    <col min="15380" max="15380" width="17.5546875" style="3" bestFit="1" customWidth="1"/>
    <col min="15381" max="15381" width="12.44140625" style="3" bestFit="1" customWidth="1"/>
    <col min="15382" max="15624" width="9.44140625" style="3"/>
    <col min="15625" max="15625" width="59.5546875" style="3" customWidth="1"/>
    <col min="15626" max="15626" width="10.44140625" style="3" customWidth="1"/>
    <col min="15627" max="15627" width="13.5546875" style="3" customWidth="1"/>
    <col min="15628" max="15628" width="14.5546875" style="3" bestFit="1" customWidth="1"/>
    <col min="15629" max="15629" width="13.5546875" style="3" customWidth="1"/>
    <col min="15630" max="15630" width="16.44140625" style="3" bestFit="1" customWidth="1"/>
    <col min="15631" max="15631" width="13.5546875" style="3" customWidth="1"/>
    <col min="15632" max="15632" width="16.5546875" style="3" bestFit="1" customWidth="1"/>
    <col min="15633" max="15633" width="13.5546875" style="3" customWidth="1"/>
    <col min="15634" max="15634" width="16.5546875" style="3" bestFit="1" customWidth="1"/>
    <col min="15635" max="15635" width="12" style="3" customWidth="1"/>
    <col min="15636" max="15636" width="17.5546875" style="3" bestFit="1" customWidth="1"/>
    <col min="15637" max="15637" width="12.44140625" style="3" bestFit="1" customWidth="1"/>
    <col min="15638" max="15880" width="9.44140625" style="3"/>
    <col min="15881" max="15881" width="59.5546875" style="3" customWidth="1"/>
    <col min="15882" max="15882" width="10.44140625" style="3" customWidth="1"/>
    <col min="15883" max="15883" width="13.5546875" style="3" customWidth="1"/>
    <col min="15884" max="15884" width="14.5546875" style="3" bestFit="1" customWidth="1"/>
    <col min="15885" max="15885" width="13.5546875" style="3" customWidth="1"/>
    <col min="15886" max="15886" width="16.44140625" style="3" bestFit="1" customWidth="1"/>
    <col min="15887" max="15887" width="13.5546875" style="3" customWidth="1"/>
    <col min="15888" max="15888" width="16.5546875" style="3" bestFit="1" customWidth="1"/>
    <col min="15889" max="15889" width="13.5546875" style="3" customWidth="1"/>
    <col min="15890" max="15890" width="16.5546875" style="3" bestFit="1" customWidth="1"/>
    <col min="15891" max="15891" width="12" style="3" customWidth="1"/>
    <col min="15892" max="15892" width="17.5546875" style="3" bestFit="1" customWidth="1"/>
    <col min="15893" max="15893" width="12.44140625" style="3" bestFit="1" customWidth="1"/>
    <col min="15894" max="16136" width="9.44140625" style="3"/>
    <col min="16137" max="16137" width="59.5546875" style="3" customWidth="1"/>
    <col min="16138" max="16138" width="10.44140625" style="3" customWidth="1"/>
    <col min="16139" max="16139" width="13.5546875" style="3" customWidth="1"/>
    <col min="16140" max="16140" width="14.5546875" style="3" bestFit="1" customWidth="1"/>
    <col min="16141" max="16141" width="13.5546875" style="3" customWidth="1"/>
    <col min="16142" max="16142" width="16.44140625" style="3" bestFit="1" customWidth="1"/>
    <col min="16143" max="16143" width="13.5546875" style="3" customWidth="1"/>
    <col min="16144" max="16144" width="16.5546875" style="3" bestFit="1" customWidth="1"/>
    <col min="16145" max="16145" width="13.5546875" style="3" customWidth="1"/>
    <col min="16146" max="16146" width="16.5546875" style="3" bestFit="1" customWidth="1"/>
    <col min="16147" max="16147" width="12" style="3" customWidth="1"/>
    <col min="16148" max="16148" width="17.5546875" style="3" bestFit="1" customWidth="1"/>
    <col min="16149" max="16149" width="12.44140625" style="3" bestFit="1" customWidth="1"/>
    <col min="16150" max="16384" width="9.44140625" style="3"/>
  </cols>
  <sheetData>
    <row r="1" spans="1:22" s="4" customFormat="1" ht="21" customHeight="1" x14ac:dyDescent="0.45">
      <c r="A1" s="131" t="s">
        <v>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5"/>
    </row>
    <row r="2" spans="1:22" s="4" customFormat="1" ht="20.25" customHeight="1" x14ac:dyDescent="0.4">
      <c r="A2" s="64" t="s">
        <v>98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5"/>
    </row>
    <row r="3" spans="1:22" s="4" customFormat="1" ht="51" customHeight="1" x14ac:dyDescent="0.4">
      <c r="A3" s="64" t="s">
        <v>49</v>
      </c>
      <c r="B3" s="141" t="s">
        <v>50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5"/>
    </row>
    <row r="4" spans="1:22" s="6" customFormat="1" ht="16.8" x14ac:dyDescent="0.4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2" ht="27.75" customHeight="1" x14ac:dyDescent="0.4">
      <c r="A5" s="133" t="s">
        <v>52</v>
      </c>
      <c r="B5" s="133" t="s">
        <v>53</v>
      </c>
      <c r="C5" s="136" t="s">
        <v>55</v>
      </c>
      <c r="D5" s="137"/>
      <c r="E5" s="136" t="s">
        <v>56</v>
      </c>
      <c r="F5" s="138"/>
      <c r="G5" s="143" t="s">
        <v>57</v>
      </c>
      <c r="H5" s="137"/>
      <c r="I5" s="136" t="s">
        <v>58</v>
      </c>
      <c r="J5" s="137"/>
      <c r="K5" s="136" t="s">
        <v>59</v>
      </c>
      <c r="L5" s="137"/>
      <c r="M5" s="136" t="s">
        <v>60</v>
      </c>
      <c r="N5" s="138"/>
      <c r="O5" s="136" t="s">
        <v>61</v>
      </c>
      <c r="P5" s="137"/>
      <c r="Q5" s="136" t="s">
        <v>62</v>
      </c>
      <c r="R5" s="138"/>
      <c r="S5" s="144" t="s">
        <v>63</v>
      </c>
      <c r="T5" s="145"/>
    </row>
    <row r="6" spans="1:22" ht="30.75" customHeight="1" x14ac:dyDescent="0.4">
      <c r="A6" s="134"/>
      <c r="B6" s="134"/>
      <c r="C6" s="139" t="s">
        <v>64</v>
      </c>
      <c r="D6" s="140"/>
      <c r="E6" s="139" t="s">
        <v>64</v>
      </c>
      <c r="F6" s="140"/>
      <c r="G6" s="139" t="s">
        <v>64</v>
      </c>
      <c r="H6" s="140"/>
      <c r="I6" s="139" t="s">
        <v>64</v>
      </c>
      <c r="J6" s="140"/>
      <c r="K6" s="139" t="s">
        <v>64</v>
      </c>
      <c r="L6" s="140"/>
      <c r="M6" s="139" t="s">
        <v>64</v>
      </c>
      <c r="N6" s="142"/>
      <c r="O6" s="139" t="s">
        <v>64</v>
      </c>
      <c r="P6" s="140"/>
      <c r="Q6" s="139" t="s">
        <v>64</v>
      </c>
      <c r="R6" s="142"/>
      <c r="S6" s="146"/>
      <c r="T6" s="147"/>
    </row>
    <row r="7" spans="1:22" ht="16.8" x14ac:dyDescent="0.4">
      <c r="A7" s="135"/>
      <c r="B7" s="134"/>
      <c r="C7" s="10" t="s">
        <v>65</v>
      </c>
      <c r="D7" s="10" t="s">
        <v>66</v>
      </c>
      <c r="E7" s="10" t="s">
        <v>65</v>
      </c>
      <c r="F7" s="10" t="s">
        <v>66</v>
      </c>
      <c r="G7" s="10" t="s">
        <v>65</v>
      </c>
      <c r="H7" s="10" t="s">
        <v>66</v>
      </c>
      <c r="I7" s="10" t="s">
        <v>65</v>
      </c>
      <c r="J7" s="10" t="s">
        <v>66</v>
      </c>
      <c r="K7" s="10" t="s">
        <v>65</v>
      </c>
      <c r="L7" s="10" t="s">
        <v>66</v>
      </c>
      <c r="M7" s="10" t="s">
        <v>65</v>
      </c>
      <c r="N7" s="10" t="s">
        <v>66</v>
      </c>
      <c r="O7" s="10" t="s">
        <v>65</v>
      </c>
      <c r="P7" s="10" t="s">
        <v>66</v>
      </c>
      <c r="Q7" s="10"/>
      <c r="R7" s="10"/>
      <c r="S7" s="10" t="s">
        <v>65</v>
      </c>
      <c r="T7" s="11" t="s">
        <v>66</v>
      </c>
    </row>
    <row r="8" spans="1:22" ht="16.8" x14ac:dyDescent="0.4">
      <c r="A8" s="62" t="s">
        <v>67</v>
      </c>
      <c r="B8" s="5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</row>
    <row r="9" spans="1:22" ht="16.8" x14ac:dyDescent="0.4">
      <c r="A9" s="13" t="s">
        <v>68</v>
      </c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2" ht="16.8" x14ac:dyDescent="0.4">
      <c r="A10" s="37" t="s">
        <v>69</v>
      </c>
      <c r="B10" s="111">
        <v>0</v>
      </c>
      <c r="C10" s="44">
        <v>0</v>
      </c>
      <c r="D10" s="34">
        <f>$B10*C10</f>
        <v>0</v>
      </c>
      <c r="E10" s="44">
        <v>0</v>
      </c>
      <c r="F10" s="34">
        <f>$B10*E10</f>
        <v>0</v>
      </c>
      <c r="G10" s="44">
        <v>0</v>
      </c>
      <c r="H10" s="34">
        <f>$B10*G10</f>
        <v>0</v>
      </c>
      <c r="I10" s="44">
        <v>0</v>
      </c>
      <c r="J10" s="34">
        <f>$B10*I10</f>
        <v>0</v>
      </c>
      <c r="K10" s="44">
        <v>0</v>
      </c>
      <c r="L10" s="34">
        <f>$B10*K10</f>
        <v>0</v>
      </c>
      <c r="M10" s="44">
        <v>0</v>
      </c>
      <c r="N10" s="34">
        <f>$B10*M10</f>
        <v>0</v>
      </c>
      <c r="O10" s="44">
        <v>0</v>
      </c>
      <c r="P10" s="34">
        <f>$B10*O10</f>
        <v>0</v>
      </c>
      <c r="Q10" s="44">
        <v>0</v>
      </c>
      <c r="R10" s="34">
        <f>$B10*Q10</f>
        <v>0</v>
      </c>
      <c r="S10" s="70">
        <f>C10+E10+G10+I10+K10+M10+O10+Q10</f>
        <v>0</v>
      </c>
      <c r="T10" s="29">
        <f>D10+F10+H10+J10+L10+N10+P10+R10</f>
        <v>0</v>
      </c>
    </row>
    <row r="11" spans="1:22" ht="16.8" x14ac:dyDescent="0.4">
      <c r="A11" s="37" t="s">
        <v>69</v>
      </c>
      <c r="B11" s="111">
        <v>0</v>
      </c>
      <c r="C11" s="44">
        <v>0</v>
      </c>
      <c r="D11" s="34">
        <f t="shared" ref="D11:F14" si="0">$B11*C11</f>
        <v>0</v>
      </c>
      <c r="E11" s="44">
        <v>0</v>
      </c>
      <c r="F11" s="34">
        <f t="shared" si="0"/>
        <v>0</v>
      </c>
      <c r="G11" s="44">
        <v>0</v>
      </c>
      <c r="H11" s="34">
        <f t="shared" ref="H11" si="1">$B11*G11</f>
        <v>0</v>
      </c>
      <c r="I11" s="44">
        <v>0</v>
      </c>
      <c r="J11" s="34">
        <f t="shared" ref="J11" si="2">$B11*I11</f>
        <v>0</v>
      </c>
      <c r="K11" s="44">
        <v>0</v>
      </c>
      <c r="L11" s="34">
        <f t="shared" ref="L11" si="3">$B11*K11</f>
        <v>0</v>
      </c>
      <c r="M11" s="44">
        <v>0</v>
      </c>
      <c r="N11" s="34">
        <f t="shared" ref="N11" si="4">$B11*M11</f>
        <v>0</v>
      </c>
      <c r="O11" s="44">
        <v>0</v>
      </c>
      <c r="P11" s="34">
        <f t="shared" ref="P11" si="5">$B11*O11</f>
        <v>0</v>
      </c>
      <c r="Q11" s="44">
        <v>0</v>
      </c>
      <c r="R11" s="34">
        <f t="shared" ref="R11" si="6">$B11*Q11</f>
        <v>0</v>
      </c>
      <c r="S11" s="70">
        <f t="shared" ref="S11:T14" si="7">C11+E11+G11+I11+K11+M11+O11+Q11</f>
        <v>0</v>
      </c>
      <c r="T11" s="29">
        <f t="shared" si="7"/>
        <v>0</v>
      </c>
    </row>
    <row r="12" spans="1:22" ht="16.8" x14ac:dyDescent="0.4">
      <c r="A12" s="37" t="s">
        <v>69</v>
      </c>
      <c r="B12" s="111">
        <v>0</v>
      </c>
      <c r="C12" s="44">
        <v>0</v>
      </c>
      <c r="D12" s="34">
        <f t="shared" si="0"/>
        <v>0</v>
      </c>
      <c r="E12" s="44">
        <v>0</v>
      </c>
      <c r="F12" s="34">
        <f t="shared" si="0"/>
        <v>0</v>
      </c>
      <c r="G12" s="44">
        <v>0</v>
      </c>
      <c r="H12" s="34">
        <f t="shared" ref="H12" si="8">$B12*G12</f>
        <v>0</v>
      </c>
      <c r="I12" s="44">
        <v>0</v>
      </c>
      <c r="J12" s="34">
        <f t="shared" ref="J12" si="9">$B12*I12</f>
        <v>0</v>
      </c>
      <c r="K12" s="44">
        <v>0</v>
      </c>
      <c r="L12" s="34">
        <f t="shared" ref="L12" si="10">$B12*K12</f>
        <v>0</v>
      </c>
      <c r="M12" s="44">
        <v>0</v>
      </c>
      <c r="N12" s="34">
        <f t="shared" ref="N12" si="11">$B12*M12</f>
        <v>0</v>
      </c>
      <c r="O12" s="44">
        <v>0</v>
      </c>
      <c r="P12" s="34">
        <f t="shared" ref="P12" si="12">$B12*O12</f>
        <v>0</v>
      </c>
      <c r="Q12" s="44">
        <v>0</v>
      </c>
      <c r="R12" s="34">
        <f t="shared" ref="R12" si="13">$B12*Q12</f>
        <v>0</v>
      </c>
      <c r="S12" s="70">
        <f t="shared" si="7"/>
        <v>0</v>
      </c>
      <c r="T12" s="29">
        <f t="shared" si="7"/>
        <v>0</v>
      </c>
    </row>
    <row r="13" spans="1:22" ht="16.8" x14ac:dyDescent="0.4">
      <c r="A13" s="37" t="s">
        <v>69</v>
      </c>
      <c r="B13" s="111">
        <v>0</v>
      </c>
      <c r="C13" s="44">
        <v>0</v>
      </c>
      <c r="D13" s="34">
        <f t="shared" si="0"/>
        <v>0</v>
      </c>
      <c r="E13" s="44">
        <v>0</v>
      </c>
      <c r="F13" s="34">
        <f t="shared" si="0"/>
        <v>0</v>
      </c>
      <c r="G13" s="44">
        <v>0</v>
      </c>
      <c r="H13" s="34">
        <f t="shared" ref="H13" si="14">$B13*G13</f>
        <v>0</v>
      </c>
      <c r="I13" s="44">
        <v>0</v>
      </c>
      <c r="J13" s="34">
        <f t="shared" ref="J13" si="15">$B13*I13</f>
        <v>0</v>
      </c>
      <c r="K13" s="44">
        <v>0</v>
      </c>
      <c r="L13" s="34">
        <f t="shared" ref="L13" si="16">$B13*K13</f>
        <v>0</v>
      </c>
      <c r="M13" s="44">
        <v>0</v>
      </c>
      <c r="N13" s="34">
        <f t="shared" ref="N13" si="17">$B13*M13</f>
        <v>0</v>
      </c>
      <c r="O13" s="44">
        <v>0</v>
      </c>
      <c r="P13" s="34">
        <f t="shared" ref="P13" si="18">$B13*O13</f>
        <v>0</v>
      </c>
      <c r="Q13" s="44">
        <v>0</v>
      </c>
      <c r="R13" s="34">
        <f t="shared" ref="R13" si="19">$B13*Q13</f>
        <v>0</v>
      </c>
      <c r="S13" s="70">
        <f t="shared" si="7"/>
        <v>0</v>
      </c>
      <c r="T13" s="29">
        <f t="shared" si="7"/>
        <v>0</v>
      </c>
    </row>
    <row r="14" spans="1:22" ht="16.8" x14ac:dyDescent="0.4">
      <c r="A14" s="37" t="s">
        <v>69</v>
      </c>
      <c r="B14" s="111">
        <v>0</v>
      </c>
      <c r="C14" s="44">
        <v>0</v>
      </c>
      <c r="D14" s="34">
        <f t="shared" si="0"/>
        <v>0</v>
      </c>
      <c r="E14" s="44">
        <v>0</v>
      </c>
      <c r="F14" s="34">
        <f t="shared" si="0"/>
        <v>0</v>
      </c>
      <c r="G14" s="44">
        <v>0</v>
      </c>
      <c r="H14" s="34">
        <f t="shared" ref="H14" si="20">$B14*G14</f>
        <v>0</v>
      </c>
      <c r="I14" s="44">
        <v>0</v>
      </c>
      <c r="J14" s="34">
        <f t="shared" ref="J14" si="21">$B14*I14</f>
        <v>0</v>
      </c>
      <c r="K14" s="44">
        <v>0</v>
      </c>
      <c r="L14" s="34">
        <f t="shared" ref="L14" si="22">$B14*K14</f>
        <v>0</v>
      </c>
      <c r="M14" s="44">
        <v>0</v>
      </c>
      <c r="N14" s="34">
        <f t="shared" ref="N14" si="23">$B14*M14</f>
        <v>0</v>
      </c>
      <c r="O14" s="44">
        <v>0</v>
      </c>
      <c r="P14" s="34">
        <f t="shared" ref="P14" si="24">$B14*O14</f>
        <v>0</v>
      </c>
      <c r="Q14" s="44">
        <v>0</v>
      </c>
      <c r="R14" s="34">
        <f t="shared" ref="R14" si="25">$B14*Q14</f>
        <v>0</v>
      </c>
      <c r="S14" s="70">
        <f t="shared" si="7"/>
        <v>0</v>
      </c>
      <c r="T14" s="29">
        <f t="shared" si="7"/>
        <v>0</v>
      </c>
      <c r="V14" s="16"/>
    </row>
    <row r="15" spans="1:22" ht="16.8" x14ac:dyDescent="0.4">
      <c r="A15" s="17"/>
      <c r="B15" s="18"/>
      <c r="C15" s="18"/>
      <c r="D15" s="15"/>
      <c r="E15" s="15"/>
      <c r="F15" s="15"/>
      <c r="G15" s="15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2" s="4" customFormat="1" ht="16.8" x14ac:dyDescent="0.4">
      <c r="A16" s="28" t="s">
        <v>70</v>
      </c>
      <c r="B16" s="41"/>
      <c r="C16" s="41"/>
      <c r="D16" s="29">
        <f>SUM(D10:D15)</f>
        <v>0</v>
      </c>
      <c r="E16" s="29"/>
      <c r="F16" s="29">
        <f>SUM(F10:F15)</f>
        <v>0</v>
      </c>
      <c r="G16" s="29"/>
      <c r="H16" s="29">
        <f>SUM(H10:H15)</f>
        <v>0</v>
      </c>
      <c r="I16" s="29"/>
      <c r="J16" s="29">
        <f>SUM(J10:J15)</f>
        <v>0</v>
      </c>
      <c r="K16" s="29"/>
      <c r="L16" s="29">
        <f>SUM(L10:L15)</f>
        <v>0</v>
      </c>
      <c r="M16" s="29"/>
      <c r="N16" s="29">
        <f>SUM(N10:N15)</f>
        <v>0</v>
      </c>
      <c r="O16" s="29"/>
      <c r="P16" s="29">
        <f>SUM(P10:P15)</f>
        <v>0</v>
      </c>
      <c r="Q16" s="29"/>
      <c r="R16" s="29">
        <f>SUM(R10:R15)</f>
        <v>0</v>
      </c>
      <c r="S16" s="81">
        <f>SUM(S10:S15)</f>
        <v>0</v>
      </c>
      <c r="T16" s="29">
        <f>SUM(T10:T15)</f>
        <v>0</v>
      </c>
      <c r="U16" s="9"/>
      <c r="V16" s="20"/>
    </row>
    <row r="17" spans="1:22" s="80" customFormat="1" ht="16.8" x14ac:dyDescent="0.4">
      <c r="A17" s="21" t="s">
        <v>71</v>
      </c>
      <c r="B17" s="74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8"/>
      <c r="V17" s="79"/>
    </row>
    <row r="18" spans="1:22" s="80" customFormat="1" ht="16.8" x14ac:dyDescent="0.4">
      <c r="A18" s="72" t="s">
        <v>72</v>
      </c>
      <c r="B18" s="53">
        <v>0</v>
      </c>
      <c r="C18" s="74"/>
      <c r="D18" s="29">
        <f>D16*$B$18</f>
        <v>0</v>
      </c>
      <c r="E18" s="75"/>
      <c r="F18" s="29">
        <f>F16*$B$18</f>
        <v>0</v>
      </c>
      <c r="G18" s="75"/>
      <c r="H18" s="29">
        <f>H16*$B$18</f>
        <v>0</v>
      </c>
      <c r="I18" s="75"/>
      <c r="J18" s="29">
        <f>J16*$B$18</f>
        <v>0</v>
      </c>
      <c r="K18" s="75"/>
      <c r="L18" s="29">
        <f>L16*$B$18</f>
        <v>0</v>
      </c>
      <c r="M18" s="75"/>
      <c r="N18" s="29">
        <f>N16*$B$18</f>
        <v>0</v>
      </c>
      <c r="O18" s="75"/>
      <c r="P18" s="29">
        <f>P16*$B$18</f>
        <v>0</v>
      </c>
      <c r="Q18" s="75"/>
      <c r="R18" s="29">
        <f>R16*$B$18</f>
        <v>0</v>
      </c>
      <c r="S18" s="75"/>
      <c r="T18" s="29">
        <f>D18+F18+H18+J18+L18+N18+P18+R18</f>
        <v>0</v>
      </c>
      <c r="U18" s="78"/>
      <c r="V18" s="79"/>
    </row>
    <row r="19" spans="1:22" s="80" customFormat="1" ht="16.8" x14ac:dyDescent="0.4">
      <c r="A19" s="77"/>
      <c r="B19" s="74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8"/>
      <c r="V19" s="79"/>
    </row>
    <row r="20" spans="1:22" s="80" customFormat="1" ht="16.8" x14ac:dyDescent="0.4">
      <c r="A20" s="28" t="s">
        <v>73</v>
      </c>
      <c r="B20" s="41"/>
      <c r="C20" s="41"/>
      <c r="D20" s="29">
        <f>D18</f>
        <v>0</v>
      </c>
      <c r="E20" s="29"/>
      <c r="F20" s="29">
        <f>F18</f>
        <v>0</v>
      </c>
      <c r="G20" s="29"/>
      <c r="H20" s="29">
        <f>H18</f>
        <v>0</v>
      </c>
      <c r="I20" s="29"/>
      <c r="J20" s="29">
        <f>J18</f>
        <v>0</v>
      </c>
      <c r="K20" s="29"/>
      <c r="L20" s="29">
        <f>L18</f>
        <v>0</v>
      </c>
      <c r="M20" s="29"/>
      <c r="N20" s="29">
        <f>N18</f>
        <v>0</v>
      </c>
      <c r="O20" s="29"/>
      <c r="P20" s="29">
        <f>P18</f>
        <v>0</v>
      </c>
      <c r="Q20" s="29"/>
      <c r="R20" s="29">
        <f>R18</f>
        <v>0</v>
      </c>
      <c r="S20" s="29"/>
      <c r="T20" s="29">
        <f>D20+F20+H20+J20+L20+N20+P20+R20</f>
        <v>0</v>
      </c>
      <c r="U20" s="78"/>
      <c r="V20" s="79"/>
    </row>
    <row r="21" spans="1:22" ht="16.8" x14ac:dyDescent="0.4">
      <c r="A21" s="13" t="s">
        <v>74</v>
      </c>
      <c r="B21" s="13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2"/>
      <c r="O21" s="22"/>
      <c r="P21" s="22"/>
      <c r="Q21" s="22"/>
      <c r="R21" s="22"/>
      <c r="S21" s="22"/>
      <c r="T21" s="15"/>
    </row>
    <row r="22" spans="1:22" ht="16.8" x14ac:dyDescent="0.4">
      <c r="A22" s="68" t="s">
        <v>99</v>
      </c>
      <c r="B22" s="23"/>
      <c r="C22" s="17"/>
      <c r="D22" s="38">
        <v>0</v>
      </c>
      <c r="E22" s="22"/>
      <c r="F22" s="38">
        <v>0</v>
      </c>
      <c r="G22" s="22"/>
      <c r="H22" s="38">
        <v>0</v>
      </c>
      <c r="I22" s="22"/>
      <c r="J22" s="38">
        <v>0</v>
      </c>
      <c r="K22" s="22"/>
      <c r="L22" s="38">
        <v>0</v>
      </c>
      <c r="M22" s="22"/>
      <c r="N22" s="38">
        <v>0</v>
      </c>
      <c r="O22" s="22"/>
      <c r="P22" s="38">
        <v>0</v>
      </c>
      <c r="Q22" s="22"/>
      <c r="R22" s="38">
        <v>0</v>
      </c>
      <c r="S22" s="73"/>
      <c r="T22" s="29">
        <f>D22+F22+H22+J22+L22+N22+P22+R22</f>
        <v>0</v>
      </c>
    </row>
    <row r="23" spans="1:22" ht="16.8" x14ac:dyDescent="0.4">
      <c r="A23" s="17"/>
      <c r="B23" s="23"/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2"/>
      <c r="O23" s="22"/>
      <c r="P23" s="22"/>
      <c r="Q23" s="22"/>
      <c r="R23" s="22"/>
      <c r="S23" s="22"/>
      <c r="T23" s="15"/>
    </row>
    <row r="24" spans="1:22" s="4" customFormat="1" ht="16.8" x14ac:dyDescent="0.4">
      <c r="A24" s="28" t="s">
        <v>76</v>
      </c>
      <c r="B24" s="31"/>
      <c r="C24" s="31"/>
      <c r="D24" s="29">
        <f>SUM(D22:D22)</f>
        <v>0</v>
      </c>
      <c r="E24" s="29"/>
      <c r="F24" s="29">
        <f>SUM(F22:F22)</f>
        <v>0</v>
      </c>
      <c r="G24" s="29"/>
      <c r="H24" s="29">
        <f>SUM(H22:H22)</f>
        <v>0</v>
      </c>
      <c r="I24" s="29"/>
      <c r="J24" s="29">
        <f>SUM(J22:J22)</f>
        <v>0</v>
      </c>
      <c r="K24" s="29"/>
      <c r="L24" s="29">
        <f>SUM(L22:L22)</f>
        <v>0</v>
      </c>
      <c r="M24" s="29"/>
      <c r="N24" s="29">
        <f>SUM(N22:N22)</f>
        <v>0</v>
      </c>
      <c r="O24" s="29"/>
      <c r="P24" s="29">
        <f>SUM(P22:P22)</f>
        <v>0</v>
      </c>
      <c r="Q24" s="29"/>
      <c r="R24" s="29">
        <f>SUM(R22:R22)</f>
        <v>0</v>
      </c>
      <c r="S24" s="29"/>
      <c r="T24" s="29">
        <f>SUM(T22:T22)</f>
        <v>0</v>
      </c>
      <c r="U24" s="9"/>
    </row>
    <row r="25" spans="1:22" ht="16.8" hidden="1" x14ac:dyDescent="0.4">
      <c r="A25" s="13" t="s">
        <v>77</v>
      </c>
      <c r="B25" s="17"/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2"/>
      <c r="O25" s="22"/>
      <c r="P25" s="22"/>
      <c r="Q25" s="22"/>
      <c r="R25" s="22"/>
      <c r="S25" s="22"/>
      <c r="T25" s="15"/>
    </row>
    <row r="26" spans="1:22" ht="16.8" hidden="1" x14ac:dyDescent="0.4">
      <c r="A26" s="37" t="s">
        <v>78</v>
      </c>
      <c r="B26" s="17"/>
      <c r="C26" s="17"/>
      <c r="D26" s="38">
        <v>0</v>
      </c>
      <c r="E26" s="22"/>
      <c r="F26" s="38">
        <v>0</v>
      </c>
      <c r="G26" s="22"/>
      <c r="H26" s="38">
        <v>0</v>
      </c>
      <c r="I26" s="22"/>
      <c r="J26" s="38">
        <v>0</v>
      </c>
      <c r="K26" s="22"/>
      <c r="L26" s="38">
        <v>0</v>
      </c>
      <c r="M26" s="22"/>
      <c r="N26" s="38">
        <v>0</v>
      </c>
      <c r="O26" s="22"/>
      <c r="P26" s="38">
        <v>0</v>
      </c>
      <c r="Q26" s="22"/>
      <c r="R26" s="38">
        <v>0</v>
      </c>
      <c r="S26" s="73"/>
      <c r="T26" s="29">
        <f>D26+F26+H26+J26+L26+N26+P26+R26</f>
        <v>0</v>
      </c>
    </row>
    <row r="27" spans="1:22" ht="16.8" hidden="1" x14ac:dyDescent="0.4">
      <c r="A27" s="37" t="s">
        <v>79</v>
      </c>
      <c r="B27" s="17"/>
      <c r="C27" s="17"/>
      <c r="D27" s="38">
        <v>0</v>
      </c>
      <c r="E27" s="22"/>
      <c r="F27" s="38">
        <v>0</v>
      </c>
      <c r="G27" s="22"/>
      <c r="H27" s="38">
        <v>0</v>
      </c>
      <c r="I27" s="22"/>
      <c r="J27" s="38">
        <v>0</v>
      </c>
      <c r="K27" s="22"/>
      <c r="L27" s="38">
        <v>0</v>
      </c>
      <c r="M27" s="22"/>
      <c r="N27" s="38">
        <v>0</v>
      </c>
      <c r="O27" s="22"/>
      <c r="P27" s="38">
        <v>0</v>
      </c>
      <c r="Q27" s="22"/>
      <c r="R27" s="38">
        <v>0</v>
      </c>
      <c r="S27" s="73"/>
      <c r="T27" s="29">
        <f t="shared" ref="T27:T29" si="26">D27+F27+H27+J27+L27+N27+P27+R27</f>
        <v>0</v>
      </c>
    </row>
    <row r="28" spans="1:22" ht="16.8" hidden="1" x14ac:dyDescent="0.4">
      <c r="A28" s="37" t="s">
        <v>80</v>
      </c>
      <c r="B28" s="17"/>
      <c r="C28" s="17"/>
      <c r="D28" s="38">
        <v>0</v>
      </c>
      <c r="E28" s="22"/>
      <c r="F28" s="38">
        <v>0</v>
      </c>
      <c r="G28" s="22"/>
      <c r="H28" s="38">
        <v>0</v>
      </c>
      <c r="I28" s="22"/>
      <c r="J28" s="38">
        <v>0</v>
      </c>
      <c r="K28" s="22"/>
      <c r="L28" s="38">
        <v>0</v>
      </c>
      <c r="M28" s="22"/>
      <c r="N28" s="38">
        <v>0</v>
      </c>
      <c r="O28" s="22"/>
      <c r="P28" s="38">
        <v>0</v>
      </c>
      <c r="Q28" s="22"/>
      <c r="R28" s="38">
        <v>0</v>
      </c>
      <c r="S28" s="73"/>
      <c r="T28" s="29">
        <f t="shared" si="26"/>
        <v>0</v>
      </c>
    </row>
    <row r="29" spans="1:22" ht="16.8" hidden="1" x14ac:dyDescent="0.4">
      <c r="A29" s="37" t="s">
        <v>81</v>
      </c>
      <c r="B29" s="17"/>
      <c r="C29" s="17"/>
      <c r="D29" s="38">
        <v>0</v>
      </c>
      <c r="E29" s="22"/>
      <c r="F29" s="38">
        <v>0</v>
      </c>
      <c r="G29" s="22"/>
      <c r="H29" s="38">
        <v>0</v>
      </c>
      <c r="I29" s="22"/>
      <c r="J29" s="38">
        <v>0</v>
      </c>
      <c r="K29" s="22"/>
      <c r="L29" s="38">
        <v>0</v>
      </c>
      <c r="M29" s="22"/>
      <c r="N29" s="38">
        <v>0</v>
      </c>
      <c r="O29" s="22"/>
      <c r="P29" s="38">
        <v>0</v>
      </c>
      <c r="Q29" s="22"/>
      <c r="R29" s="38">
        <v>0</v>
      </c>
      <c r="S29" s="73"/>
      <c r="T29" s="29">
        <f t="shared" si="26"/>
        <v>0</v>
      </c>
    </row>
    <row r="30" spans="1:22" ht="16.8" hidden="1" x14ac:dyDescent="0.4">
      <c r="A30" s="17"/>
      <c r="B30" s="17"/>
      <c r="C30" s="1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2"/>
      <c r="O30" s="22"/>
      <c r="P30" s="22"/>
      <c r="Q30" s="22"/>
      <c r="R30" s="22"/>
      <c r="S30" s="22"/>
      <c r="T30" s="15"/>
    </row>
    <row r="31" spans="1:22" s="4" customFormat="1" ht="16.8" hidden="1" x14ac:dyDescent="0.4">
      <c r="A31" s="28" t="s">
        <v>82</v>
      </c>
      <c r="B31" s="31"/>
      <c r="C31" s="31"/>
      <c r="D31" s="29">
        <f>SUM(D26:D30)</f>
        <v>0</v>
      </c>
      <c r="E31" s="29"/>
      <c r="F31" s="29">
        <f t="shared" ref="F31" si="27">SUM(F26:F30)</f>
        <v>0</v>
      </c>
      <c r="G31" s="29"/>
      <c r="H31" s="29">
        <f t="shared" ref="H31" si="28">SUM(H26:H30)</f>
        <v>0</v>
      </c>
      <c r="I31" s="29"/>
      <c r="J31" s="29">
        <f t="shared" ref="J31" si="29">SUM(J26:J30)</f>
        <v>0</v>
      </c>
      <c r="K31" s="29"/>
      <c r="L31" s="29">
        <f t="shared" ref="L31" si="30">SUM(L26:L30)</f>
        <v>0</v>
      </c>
      <c r="M31" s="29"/>
      <c r="N31" s="29">
        <f>SUM(N26:N30)</f>
        <v>0</v>
      </c>
      <c r="O31" s="29"/>
      <c r="P31" s="29">
        <f>SUM(P26:P30)</f>
        <v>0</v>
      </c>
      <c r="Q31" s="29"/>
      <c r="R31" s="29">
        <f>SUM(R26:R30)</f>
        <v>0</v>
      </c>
      <c r="S31" s="29"/>
      <c r="T31" s="29">
        <f>SUM(T26:T29)</f>
        <v>0</v>
      </c>
      <c r="U31" s="9"/>
    </row>
    <row r="32" spans="1:22" s="4" customFormat="1" ht="16.8" x14ac:dyDescent="0.4">
      <c r="A32" s="21" t="s">
        <v>83</v>
      </c>
      <c r="B32" s="53">
        <v>0.1</v>
      </c>
      <c r="C32" s="43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9"/>
    </row>
    <row r="33" spans="1:16149" ht="16.8" x14ac:dyDescent="0.4">
      <c r="A33" s="17"/>
      <c r="B33" s="17"/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2"/>
      <c r="O33" s="22"/>
      <c r="P33" s="22"/>
      <c r="Q33" s="22"/>
      <c r="R33" s="22"/>
      <c r="S33" s="22"/>
      <c r="T33" s="15"/>
    </row>
    <row r="34" spans="1:16149" s="4" customFormat="1" ht="16.8" x14ac:dyDescent="0.4">
      <c r="A34" s="28" t="s">
        <v>84</v>
      </c>
      <c r="B34" s="30"/>
      <c r="C34" s="30"/>
      <c r="D34" s="29">
        <f>(D16+D24+D20+D31)*$B$32</f>
        <v>0</v>
      </c>
      <c r="E34" s="29"/>
      <c r="F34" s="29">
        <f>(F16+F24+F20+F31)*$B$32</f>
        <v>0</v>
      </c>
      <c r="G34" s="29"/>
      <c r="H34" s="29">
        <f>(H16+H24+H20+H31)*$B$32</f>
        <v>0</v>
      </c>
      <c r="I34" s="29"/>
      <c r="J34" s="29">
        <f>(J16+J24+J20+J31)*$B$32</f>
        <v>0</v>
      </c>
      <c r="K34" s="29"/>
      <c r="L34" s="29">
        <f>(L16+L24+L20+L31)*$B$32</f>
        <v>0</v>
      </c>
      <c r="M34" s="29"/>
      <c r="N34" s="29">
        <f>(N16+N24+N20+N31)*$B$32</f>
        <v>0</v>
      </c>
      <c r="O34" s="29"/>
      <c r="P34" s="29">
        <f>(P16+P24+P20+P31)*$B$32</f>
        <v>0</v>
      </c>
      <c r="Q34" s="29"/>
      <c r="R34" s="29">
        <f>(R16+R24+R20+R31)*$B$32</f>
        <v>0</v>
      </c>
      <c r="S34" s="29"/>
      <c r="T34" s="29">
        <f>D34+F34+H34+J34+L34+N34+P34+R34</f>
        <v>0</v>
      </c>
      <c r="U34" s="9"/>
    </row>
    <row r="35" spans="1:16149" ht="16.8" x14ac:dyDescent="0.4">
      <c r="A35" s="13" t="s">
        <v>100</v>
      </c>
      <c r="B35" s="17"/>
      <c r="C35" s="1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2"/>
      <c r="O35" s="22"/>
      <c r="P35" s="22"/>
      <c r="Q35" s="22"/>
      <c r="R35" s="22"/>
      <c r="S35" s="22"/>
      <c r="T35" s="15"/>
    </row>
    <row r="36" spans="1:16149" s="63" customFormat="1" ht="16.8" x14ac:dyDescent="0.4">
      <c r="A36" s="37" t="s">
        <v>101</v>
      </c>
      <c r="B36" s="17"/>
      <c r="C36" s="17"/>
      <c r="D36" s="38">
        <v>0</v>
      </c>
      <c r="E36" s="15"/>
      <c r="F36" s="38">
        <v>0</v>
      </c>
      <c r="G36" s="15"/>
      <c r="H36" s="38">
        <v>0</v>
      </c>
      <c r="I36" s="15"/>
      <c r="J36" s="38">
        <v>0</v>
      </c>
      <c r="K36" s="15"/>
      <c r="L36" s="38">
        <v>0</v>
      </c>
      <c r="M36" s="15"/>
      <c r="N36" s="38">
        <v>0</v>
      </c>
      <c r="O36" s="15"/>
      <c r="P36" s="38">
        <v>0</v>
      </c>
      <c r="Q36" s="15"/>
      <c r="R36" s="38">
        <v>0</v>
      </c>
      <c r="S36" s="73"/>
      <c r="T36" s="29">
        <f t="shared" ref="T36" si="31">D36+F36+H36+J36+L36+N36+P36+R36</f>
        <v>0</v>
      </c>
      <c r="U36" s="65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</row>
    <row r="37" spans="1:16149" ht="16.8" x14ac:dyDescent="0.4">
      <c r="A37" s="68" t="s">
        <v>102</v>
      </c>
      <c r="B37" s="17"/>
      <c r="C37" s="17"/>
      <c r="D37" s="38">
        <v>0</v>
      </c>
      <c r="E37" s="22"/>
      <c r="F37" s="38">
        <v>0</v>
      </c>
      <c r="G37" s="22"/>
      <c r="H37" s="38">
        <v>0</v>
      </c>
      <c r="I37" s="22"/>
      <c r="J37" s="38">
        <v>0</v>
      </c>
      <c r="K37" s="22"/>
      <c r="L37" s="38">
        <v>0</v>
      </c>
      <c r="M37" s="22"/>
      <c r="N37" s="38">
        <v>0</v>
      </c>
      <c r="O37" s="22"/>
      <c r="P37" s="38">
        <v>0</v>
      </c>
      <c r="Q37" s="22"/>
      <c r="R37" s="38">
        <v>0</v>
      </c>
      <c r="S37" s="73"/>
      <c r="T37" s="29">
        <f>D37+F37+H37+J37+L37+N37+P37+R37</f>
        <v>0</v>
      </c>
    </row>
    <row r="38" spans="1:16149" ht="16.8" x14ac:dyDescent="0.4">
      <c r="A38" s="129"/>
      <c r="B38" s="23"/>
      <c r="C38" s="23"/>
      <c r="D38" s="22"/>
      <c r="E38" s="128"/>
      <c r="F38" s="22"/>
      <c r="G38" s="128"/>
      <c r="H38" s="22"/>
      <c r="I38" s="128"/>
      <c r="J38" s="22"/>
      <c r="K38" s="128"/>
      <c r="L38" s="22"/>
      <c r="M38" s="128"/>
      <c r="N38" s="22"/>
      <c r="O38" s="22"/>
      <c r="P38" s="22"/>
      <c r="Q38" s="22"/>
      <c r="R38" s="22"/>
      <c r="S38" s="22"/>
      <c r="T38" s="27"/>
      <c r="U38" s="108"/>
    </row>
    <row r="39" spans="1:16149" s="4" customFormat="1" ht="16.8" x14ac:dyDescent="0.4">
      <c r="A39" s="54" t="s">
        <v>87</v>
      </c>
      <c r="B39" s="55"/>
      <c r="C39" s="55"/>
      <c r="D39" s="29">
        <f>SUM(D36:D37)</f>
        <v>0</v>
      </c>
      <c r="E39" s="56"/>
      <c r="F39" s="29">
        <f>SUM(F36:F37)</f>
        <v>0</v>
      </c>
      <c r="G39" s="56"/>
      <c r="H39" s="29">
        <f>SUM(H36:H37)</f>
        <v>0</v>
      </c>
      <c r="I39" s="56"/>
      <c r="J39" s="29">
        <f>SUM(J36:J37)</f>
        <v>0</v>
      </c>
      <c r="K39" s="56"/>
      <c r="L39" s="29">
        <f>SUM(L36:L37)</f>
        <v>0</v>
      </c>
      <c r="M39" s="56"/>
      <c r="N39" s="29">
        <f>SUM(N36:N37)</f>
        <v>0</v>
      </c>
      <c r="O39" s="29"/>
      <c r="P39" s="29">
        <f>SUM(P36:P37)</f>
        <v>0</v>
      </c>
      <c r="Q39" s="29"/>
      <c r="R39" s="29">
        <f>SUM(R36:R37)</f>
        <v>0</v>
      </c>
      <c r="S39" s="29"/>
      <c r="T39" s="29">
        <f>SUM(T36:T37)</f>
        <v>0</v>
      </c>
      <c r="U39" s="9"/>
    </row>
    <row r="40" spans="1:16149" s="9" customFormat="1" ht="16.8" x14ac:dyDescent="0.4">
      <c r="A40" s="32" t="s">
        <v>88</v>
      </c>
      <c r="B40" s="32"/>
      <c r="C40" s="32"/>
      <c r="D40" s="33">
        <f>+D16+D20+D24+D31+D34+D39</f>
        <v>0</v>
      </c>
      <c r="E40" s="33"/>
      <c r="F40" s="33">
        <f>+F16+F20+F24+F31+F34+F39</f>
        <v>0</v>
      </c>
      <c r="G40" s="33"/>
      <c r="H40" s="33">
        <f>+H16+H20+H24+H31+H34+H39</f>
        <v>0</v>
      </c>
      <c r="I40" s="33"/>
      <c r="J40" s="33">
        <f>+J16+J20+J24+J31+J34+J39</f>
        <v>0</v>
      </c>
      <c r="K40" s="33"/>
      <c r="L40" s="33">
        <f>+L16+L20+L24+L31+L34+L39</f>
        <v>0</v>
      </c>
      <c r="M40" s="33"/>
      <c r="N40" s="33">
        <f>+N16+N20+N24+N31+N34+N39</f>
        <v>0</v>
      </c>
      <c r="O40" s="33"/>
      <c r="P40" s="33">
        <f>+P16+P20+P24+P31+P34+P39</f>
        <v>0</v>
      </c>
      <c r="Q40" s="33"/>
      <c r="R40" s="33">
        <f>+R16+R20+R24+R31+R34+R39</f>
        <v>0</v>
      </c>
      <c r="S40" s="33"/>
      <c r="T40" s="33">
        <f>+T16+T24+T34+T39+T20+T31</f>
        <v>0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</row>
    <row r="41" spans="1:16149" s="9" customFormat="1" ht="16.8" hidden="1" x14ac:dyDescent="0.4">
      <c r="A41" s="3"/>
      <c r="B41" s="3"/>
      <c r="C41" s="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</row>
    <row r="42" spans="1:16149" s="9" customFormat="1" ht="16.8" hidden="1" x14ac:dyDescent="0.4">
      <c r="A42" s="45" t="s">
        <v>89</v>
      </c>
      <c r="B42" s="45"/>
      <c r="C42" s="45"/>
      <c r="D42" s="46">
        <v>0</v>
      </c>
      <c r="E42" s="45"/>
      <c r="F42" s="46">
        <v>0</v>
      </c>
      <c r="G42" s="45"/>
      <c r="H42" s="46">
        <v>0</v>
      </c>
      <c r="I42" s="45"/>
      <c r="J42" s="46">
        <v>0</v>
      </c>
      <c r="K42" s="45"/>
      <c r="L42" s="46">
        <v>0</v>
      </c>
      <c r="M42" s="45"/>
      <c r="N42" s="46">
        <v>0</v>
      </c>
      <c r="O42" s="45"/>
      <c r="P42" s="46">
        <v>0</v>
      </c>
      <c r="Q42" s="45"/>
      <c r="R42" s="46">
        <v>0</v>
      </c>
      <c r="S42" s="45"/>
      <c r="T42" s="46">
        <v>0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</row>
    <row r="43" spans="1:16149" s="9" customFormat="1" ht="16.8" hidden="1" x14ac:dyDescent="0.4">
      <c r="A43" s="45" t="s">
        <v>90</v>
      </c>
      <c r="B43" s="45"/>
      <c r="C43" s="45"/>
      <c r="D43" s="38">
        <v>0</v>
      </c>
      <c r="E43" s="45"/>
      <c r="F43" s="38">
        <v>0</v>
      </c>
      <c r="G43" s="45"/>
      <c r="H43" s="38">
        <v>0</v>
      </c>
      <c r="I43" s="45"/>
      <c r="J43" s="38">
        <v>0</v>
      </c>
      <c r="K43" s="45"/>
      <c r="L43" s="38">
        <v>0</v>
      </c>
      <c r="M43" s="45"/>
      <c r="N43" s="38">
        <v>0</v>
      </c>
      <c r="O43" s="45"/>
      <c r="P43" s="38">
        <v>0</v>
      </c>
      <c r="Q43" s="45"/>
      <c r="R43" s="38">
        <v>0</v>
      </c>
      <c r="S43" s="45"/>
      <c r="T43" s="34">
        <f>D43+F43+H43+J43+L43+N43+P43+R43</f>
        <v>0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</row>
    <row r="44" spans="1:16149" s="9" customFormat="1" ht="16.8" hidden="1" x14ac:dyDescent="0.4">
      <c r="A44" s="47" t="s">
        <v>91</v>
      </c>
      <c r="B44" s="47"/>
      <c r="C44" s="47"/>
      <c r="D44" s="38">
        <v>0</v>
      </c>
      <c r="E44" s="47"/>
      <c r="F44" s="38">
        <v>0</v>
      </c>
      <c r="G44" s="47"/>
      <c r="H44" s="38">
        <v>0</v>
      </c>
      <c r="I44" s="47"/>
      <c r="J44" s="38">
        <v>0</v>
      </c>
      <c r="K44" s="47"/>
      <c r="L44" s="38">
        <v>0</v>
      </c>
      <c r="M44" s="47"/>
      <c r="N44" s="38">
        <v>0</v>
      </c>
      <c r="O44" s="47"/>
      <c r="P44" s="38">
        <v>0</v>
      </c>
      <c r="Q44" s="47"/>
      <c r="R44" s="38">
        <v>0</v>
      </c>
      <c r="S44" s="47"/>
      <c r="T44" s="34">
        <f>D44+F44+H44+J44+L44+N44+P44+R44</f>
        <v>0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</row>
    <row r="45" spans="1:16149" s="9" customFormat="1" ht="16.8" hidden="1" x14ac:dyDescent="0.4">
      <c r="A45" s="48" t="s">
        <v>92</v>
      </c>
      <c r="B45" s="45"/>
      <c r="C45" s="45"/>
      <c r="D45" s="49">
        <f>D44+D40</f>
        <v>0</v>
      </c>
      <c r="E45" s="45"/>
      <c r="F45" s="49">
        <f>F44+F40</f>
        <v>0</v>
      </c>
      <c r="G45" s="45"/>
      <c r="H45" s="49">
        <f>H44+H40</f>
        <v>0</v>
      </c>
      <c r="I45" s="45"/>
      <c r="J45" s="49">
        <f>J44+J40</f>
        <v>0</v>
      </c>
      <c r="K45" s="45"/>
      <c r="L45" s="49">
        <f>L44+L40</f>
        <v>0</v>
      </c>
      <c r="M45" s="45"/>
      <c r="N45" s="49">
        <f>N44+N40</f>
        <v>0</v>
      </c>
      <c r="O45" s="45"/>
      <c r="P45" s="49">
        <f>P44+P40</f>
        <v>0</v>
      </c>
      <c r="Q45" s="45"/>
      <c r="R45" s="49">
        <f>R44+R40</f>
        <v>0</v>
      </c>
      <c r="S45" s="45"/>
      <c r="T45" s="50">
        <f>D45+F45+H45+J45+L45+N45+P45+R45</f>
        <v>0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</row>
    <row r="46" spans="1:16149" s="9" customFormat="1" ht="16.8" hidden="1" x14ac:dyDescent="0.4">
      <c r="A46" s="47" t="s">
        <v>93</v>
      </c>
      <c r="B46" s="47"/>
      <c r="C46" s="47"/>
      <c r="D46" s="51">
        <f>$D$42*$D$43</f>
        <v>0</v>
      </c>
      <c r="E46" s="47"/>
      <c r="F46" s="51">
        <f>$F$42*$F$43</f>
        <v>0</v>
      </c>
      <c r="G46" s="47"/>
      <c r="H46" s="51">
        <f>$H$42*$H$43</f>
        <v>0</v>
      </c>
      <c r="I46" s="47"/>
      <c r="J46" s="51">
        <f>$J$42*$J$43</f>
        <v>0</v>
      </c>
      <c r="K46" s="47"/>
      <c r="L46" s="51">
        <f>$L$42*$L$43</f>
        <v>0</v>
      </c>
      <c r="M46" s="47"/>
      <c r="N46" s="51">
        <f>$N$42*$N$43</f>
        <v>0</v>
      </c>
      <c r="O46" s="47"/>
      <c r="P46" s="51">
        <f>$P$42*$P$43</f>
        <v>0</v>
      </c>
      <c r="Q46" s="47"/>
      <c r="R46" s="51">
        <f>$R$42*$R$43</f>
        <v>0</v>
      </c>
      <c r="S46" s="47"/>
      <c r="T46" s="29">
        <f>D46+F46+H46+J46+L46+N46+P46+R46</f>
        <v>0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</row>
    <row r="47" spans="1:16149" s="9" customFormat="1" ht="16.8" hidden="1" x14ac:dyDescent="0.4">
      <c r="A47" s="25" t="s">
        <v>94</v>
      </c>
      <c r="B47" s="25"/>
      <c r="C47" s="17"/>
      <c r="D47" s="51">
        <f>D46-D45</f>
        <v>0</v>
      </c>
      <c r="E47" s="17"/>
      <c r="F47" s="51">
        <f>F46-F45</f>
        <v>0</v>
      </c>
      <c r="G47" s="17"/>
      <c r="H47" s="51">
        <f>H46-H45</f>
        <v>0</v>
      </c>
      <c r="I47" s="17"/>
      <c r="J47" s="51">
        <f>J46-J45</f>
        <v>0</v>
      </c>
      <c r="K47" s="17"/>
      <c r="L47" s="51">
        <f>L46-L45</f>
        <v>0</v>
      </c>
      <c r="M47" s="17"/>
      <c r="N47" s="51">
        <f>N46-N45</f>
        <v>0</v>
      </c>
      <c r="O47" s="17"/>
      <c r="P47" s="51">
        <f>P46-P45</f>
        <v>0</v>
      </c>
      <c r="Q47" s="17"/>
      <c r="R47" s="51">
        <f>R46-R45</f>
        <v>0</v>
      </c>
      <c r="S47" s="17"/>
      <c r="T47" s="29">
        <f>D47+F47+H47+J47+L47+N47+P47+R47</f>
        <v>0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</row>
    <row r="48" spans="1:16149" s="9" customFormat="1" ht="16.8" hidden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71" t="e">
        <f>T47/T43</f>
        <v>#DIV/0!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</row>
    <row r="50" spans="1:16149" s="9" customFormat="1" ht="15" customHeight="1" x14ac:dyDescent="0.4">
      <c r="A50" s="35" t="s">
        <v>96</v>
      </c>
      <c r="B50" s="3"/>
      <c r="C50" s="3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</row>
    <row r="51" spans="1:16149" s="9" customFormat="1" ht="15" customHeight="1" x14ac:dyDescent="0.4">
      <c r="A51" s="39" t="s">
        <v>97</v>
      </c>
      <c r="B51" s="3"/>
      <c r="C51" s="3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</row>
  </sheetData>
  <sheetProtection insertRows="0"/>
  <protectedRanges>
    <protectedRange sqref="B3 I3" name="Range1"/>
    <protectedRange sqref="I6 K6 M6 O6 Q6 G6 E6 C6" name="Range2"/>
    <protectedRange sqref="A10:A14" name="Range3"/>
    <protectedRange sqref="E14 G14 I14 K14 M14 O14" name="Range4"/>
    <protectedRange sqref="A22 A37:A38" name="Range7"/>
    <protectedRange sqref="A26:A29" name="Range9"/>
    <protectedRange sqref="S5" name="Range10"/>
    <protectedRange sqref="D26:M29 O26:O29 Q26:Q29" name="Range13"/>
    <protectedRange sqref="A3" name="Range1_1"/>
    <protectedRange sqref="A36" name="Range9_1"/>
    <protectedRange sqref="O36 Q36 D36:M36" name="Range13_1"/>
    <protectedRange sqref="B18" name="Range6"/>
  </protectedRanges>
  <mergeCells count="22">
    <mergeCell ref="E5:F5"/>
    <mergeCell ref="I5:J5"/>
    <mergeCell ref="K5:L5"/>
    <mergeCell ref="M5:N5"/>
    <mergeCell ref="O5:P5"/>
    <mergeCell ref="Q5:R5"/>
    <mergeCell ref="A5:A7"/>
    <mergeCell ref="B5:B7"/>
    <mergeCell ref="C5:D5"/>
    <mergeCell ref="A1:T1"/>
    <mergeCell ref="B3:T3"/>
    <mergeCell ref="B2:T2"/>
    <mergeCell ref="S5:T6"/>
    <mergeCell ref="C6:D6"/>
    <mergeCell ref="E6:F6"/>
    <mergeCell ref="G6:H6"/>
    <mergeCell ref="I6:J6"/>
    <mergeCell ref="K6:L6"/>
    <mergeCell ref="M6:N6"/>
    <mergeCell ref="O6:P6"/>
    <mergeCell ref="Q6:R6"/>
    <mergeCell ref="G5:H5"/>
  </mergeCells>
  <pageMargins left="0.7" right="0.7" top="0.75" bottom="0.75" header="0.3" footer="0.3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2E84-07B6-4D8A-9BC5-C019ABD839E3}">
  <sheetPr>
    <tabColor rgb="FF4D738A"/>
    <pageSetUpPr fitToPage="1"/>
  </sheetPr>
  <dimension ref="A1:AB41"/>
  <sheetViews>
    <sheetView view="pageBreakPreview" topLeftCell="A5" zoomScaleNormal="60" zoomScaleSheetLayoutView="100" workbookViewId="0">
      <selection activeCell="C9" sqref="C9"/>
    </sheetView>
  </sheetViews>
  <sheetFormatPr defaultColWidth="9.44140625" defaultRowHeight="15" customHeight="1" x14ac:dyDescent="0.4"/>
  <cols>
    <col min="1" max="1" width="82.33203125" style="3" customWidth="1"/>
    <col min="2" max="2" width="14.88671875" style="3" customWidth="1"/>
    <col min="3" max="3" width="14" style="3" customWidth="1"/>
    <col min="4" max="20" width="15.88671875" style="26" customWidth="1"/>
    <col min="21" max="21" width="12.44140625" style="9" bestFit="1" customWidth="1"/>
    <col min="22" max="264" width="9.44140625" style="3"/>
    <col min="265" max="265" width="59.5546875" style="3" customWidth="1"/>
    <col min="266" max="266" width="10.44140625" style="3" customWidth="1"/>
    <col min="267" max="267" width="13.5546875" style="3" customWidth="1"/>
    <col min="268" max="268" width="14.5546875" style="3" bestFit="1" customWidth="1"/>
    <col min="269" max="269" width="13.5546875" style="3" customWidth="1"/>
    <col min="270" max="270" width="16.44140625" style="3" bestFit="1" customWidth="1"/>
    <col min="271" max="271" width="13.5546875" style="3" customWidth="1"/>
    <col min="272" max="272" width="16.5546875" style="3" bestFit="1" customWidth="1"/>
    <col min="273" max="273" width="13.5546875" style="3" customWidth="1"/>
    <col min="274" max="274" width="16.5546875" style="3" bestFit="1" customWidth="1"/>
    <col min="275" max="275" width="12" style="3" customWidth="1"/>
    <col min="276" max="276" width="17.5546875" style="3" bestFit="1" customWidth="1"/>
    <col min="277" max="277" width="12.44140625" style="3" bestFit="1" customWidth="1"/>
    <col min="278" max="520" width="9.44140625" style="3"/>
    <col min="521" max="521" width="59.5546875" style="3" customWidth="1"/>
    <col min="522" max="522" width="10.44140625" style="3" customWidth="1"/>
    <col min="523" max="523" width="13.5546875" style="3" customWidth="1"/>
    <col min="524" max="524" width="14.5546875" style="3" bestFit="1" customWidth="1"/>
    <col min="525" max="525" width="13.5546875" style="3" customWidth="1"/>
    <col min="526" max="526" width="16.44140625" style="3" bestFit="1" customWidth="1"/>
    <col min="527" max="527" width="13.5546875" style="3" customWidth="1"/>
    <col min="528" max="528" width="16.5546875" style="3" bestFit="1" customWidth="1"/>
    <col min="529" max="529" width="13.5546875" style="3" customWidth="1"/>
    <col min="530" max="530" width="16.5546875" style="3" bestFit="1" customWidth="1"/>
    <col min="531" max="531" width="12" style="3" customWidth="1"/>
    <col min="532" max="532" width="17.5546875" style="3" bestFit="1" customWidth="1"/>
    <col min="533" max="533" width="12.44140625" style="3" bestFit="1" customWidth="1"/>
    <col min="534" max="776" width="9.44140625" style="3"/>
    <col min="777" max="777" width="59.5546875" style="3" customWidth="1"/>
    <col min="778" max="778" width="10.44140625" style="3" customWidth="1"/>
    <col min="779" max="779" width="13.5546875" style="3" customWidth="1"/>
    <col min="780" max="780" width="14.5546875" style="3" bestFit="1" customWidth="1"/>
    <col min="781" max="781" width="13.5546875" style="3" customWidth="1"/>
    <col min="782" max="782" width="16.44140625" style="3" bestFit="1" customWidth="1"/>
    <col min="783" max="783" width="13.5546875" style="3" customWidth="1"/>
    <col min="784" max="784" width="16.5546875" style="3" bestFit="1" customWidth="1"/>
    <col min="785" max="785" width="13.5546875" style="3" customWidth="1"/>
    <col min="786" max="786" width="16.5546875" style="3" bestFit="1" customWidth="1"/>
    <col min="787" max="787" width="12" style="3" customWidth="1"/>
    <col min="788" max="788" width="17.5546875" style="3" bestFit="1" customWidth="1"/>
    <col min="789" max="789" width="12.44140625" style="3" bestFit="1" customWidth="1"/>
    <col min="790" max="1032" width="9.44140625" style="3"/>
    <col min="1033" max="1033" width="59.5546875" style="3" customWidth="1"/>
    <col min="1034" max="1034" width="10.44140625" style="3" customWidth="1"/>
    <col min="1035" max="1035" width="13.5546875" style="3" customWidth="1"/>
    <col min="1036" max="1036" width="14.5546875" style="3" bestFit="1" customWidth="1"/>
    <col min="1037" max="1037" width="13.5546875" style="3" customWidth="1"/>
    <col min="1038" max="1038" width="16.44140625" style="3" bestFit="1" customWidth="1"/>
    <col min="1039" max="1039" width="13.5546875" style="3" customWidth="1"/>
    <col min="1040" max="1040" width="16.5546875" style="3" bestFit="1" customWidth="1"/>
    <col min="1041" max="1041" width="13.5546875" style="3" customWidth="1"/>
    <col min="1042" max="1042" width="16.5546875" style="3" bestFit="1" customWidth="1"/>
    <col min="1043" max="1043" width="12" style="3" customWidth="1"/>
    <col min="1044" max="1044" width="17.5546875" style="3" bestFit="1" customWidth="1"/>
    <col min="1045" max="1045" width="12.44140625" style="3" bestFit="1" customWidth="1"/>
    <col min="1046" max="1288" width="9.44140625" style="3"/>
    <col min="1289" max="1289" width="59.5546875" style="3" customWidth="1"/>
    <col min="1290" max="1290" width="10.44140625" style="3" customWidth="1"/>
    <col min="1291" max="1291" width="13.5546875" style="3" customWidth="1"/>
    <col min="1292" max="1292" width="14.5546875" style="3" bestFit="1" customWidth="1"/>
    <col min="1293" max="1293" width="13.5546875" style="3" customWidth="1"/>
    <col min="1294" max="1294" width="16.44140625" style="3" bestFit="1" customWidth="1"/>
    <col min="1295" max="1295" width="13.5546875" style="3" customWidth="1"/>
    <col min="1296" max="1296" width="16.5546875" style="3" bestFit="1" customWidth="1"/>
    <col min="1297" max="1297" width="13.5546875" style="3" customWidth="1"/>
    <col min="1298" max="1298" width="16.5546875" style="3" bestFit="1" customWidth="1"/>
    <col min="1299" max="1299" width="12" style="3" customWidth="1"/>
    <col min="1300" max="1300" width="17.5546875" style="3" bestFit="1" customWidth="1"/>
    <col min="1301" max="1301" width="12.44140625" style="3" bestFit="1" customWidth="1"/>
    <col min="1302" max="1544" width="9.44140625" style="3"/>
    <col min="1545" max="1545" width="59.5546875" style="3" customWidth="1"/>
    <col min="1546" max="1546" width="10.44140625" style="3" customWidth="1"/>
    <col min="1547" max="1547" width="13.5546875" style="3" customWidth="1"/>
    <col min="1548" max="1548" width="14.5546875" style="3" bestFit="1" customWidth="1"/>
    <col min="1549" max="1549" width="13.5546875" style="3" customWidth="1"/>
    <col min="1550" max="1550" width="16.44140625" style="3" bestFit="1" customWidth="1"/>
    <col min="1551" max="1551" width="13.5546875" style="3" customWidth="1"/>
    <col min="1552" max="1552" width="16.5546875" style="3" bestFit="1" customWidth="1"/>
    <col min="1553" max="1553" width="13.5546875" style="3" customWidth="1"/>
    <col min="1554" max="1554" width="16.5546875" style="3" bestFit="1" customWidth="1"/>
    <col min="1555" max="1555" width="12" style="3" customWidth="1"/>
    <col min="1556" max="1556" width="17.5546875" style="3" bestFit="1" customWidth="1"/>
    <col min="1557" max="1557" width="12.44140625" style="3" bestFit="1" customWidth="1"/>
    <col min="1558" max="1800" width="9.44140625" style="3"/>
    <col min="1801" max="1801" width="59.5546875" style="3" customWidth="1"/>
    <col min="1802" max="1802" width="10.44140625" style="3" customWidth="1"/>
    <col min="1803" max="1803" width="13.5546875" style="3" customWidth="1"/>
    <col min="1804" max="1804" width="14.5546875" style="3" bestFit="1" customWidth="1"/>
    <col min="1805" max="1805" width="13.5546875" style="3" customWidth="1"/>
    <col min="1806" max="1806" width="16.44140625" style="3" bestFit="1" customWidth="1"/>
    <col min="1807" max="1807" width="13.5546875" style="3" customWidth="1"/>
    <col min="1808" max="1808" width="16.5546875" style="3" bestFit="1" customWidth="1"/>
    <col min="1809" max="1809" width="13.5546875" style="3" customWidth="1"/>
    <col min="1810" max="1810" width="16.5546875" style="3" bestFit="1" customWidth="1"/>
    <col min="1811" max="1811" width="12" style="3" customWidth="1"/>
    <col min="1812" max="1812" width="17.5546875" style="3" bestFit="1" customWidth="1"/>
    <col min="1813" max="1813" width="12.44140625" style="3" bestFit="1" customWidth="1"/>
    <col min="1814" max="2056" width="9.44140625" style="3"/>
    <col min="2057" max="2057" width="59.5546875" style="3" customWidth="1"/>
    <col min="2058" max="2058" width="10.44140625" style="3" customWidth="1"/>
    <col min="2059" max="2059" width="13.5546875" style="3" customWidth="1"/>
    <col min="2060" max="2060" width="14.5546875" style="3" bestFit="1" customWidth="1"/>
    <col min="2061" max="2061" width="13.5546875" style="3" customWidth="1"/>
    <col min="2062" max="2062" width="16.44140625" style="3" bestFit="1" customWidth="1"/>
    <col min="2063" max="2063" width="13.5546875" style="3" customWidth="1"/>
    <col min="2064" max="2064" width="16.5546875" style="3" bestFit="1" customWidth="1"/>
    <col min="2065" max="2065" width="13.5546875" style="3" customWidth="1"/>
    <col min="2066" max="2066" width="16.5546875" style="3" bestFit="1" customWidth="1"/>
    <col min="2067" max="2067" width="12" style="3" customWidth="1"/>
    <col min="2068" max="2068" width="17.5546875" style="3" bestFit="1" customWidth="1"/>
    <col min="2069" max="2069" width="12.44140625" style="3" bestFit="1" customWidth="1"/>
    <col min="2070" max="2312" width="9.44140625" style="3"/>
    <col min="2313" max="2313" width="59.5546875" style="3" customWidth="1"/>
    <col min="2314" max="2314" width="10.44140625" style="3" customWidth="1"/>
    <col min="2315" max="2315" width="13.5546875" style="3" customWidth="1"/>
    <col min="2316" max="2316" width="14.5546875" style="3" bestFit="1" customWidth="1"/>
    <col min="2317" max="2317" width="13.5546875" style="3" customWidth="1"/>
    <col min="2318" max="2318" width="16.44140625" style="3" bestFit="1" customWidth="1"/>
    <col min="2319" max="2319" width="13.5546875" style="3" customWidth="1"/>
    <col min="2320" max="2320" width="16.5546875" style="3" bestFit="1" customWidth="1"/>
    <col min="2321" max="2321" width="13.5546875" style="3" customWidth="1"/>
    <col min="2322" max="2322" width="16.5546875" style="3" bestFit="1" customWidth="1"/>
    <col min="2323" max="2323" width="12" style="3" customWidth="1"/>
    <col min="2324" max="2324" width="17.5546875" style="3" bestFit="1" customWidth="1"/>
    <col min="2325" max="2325" width="12.44140625" style="3" bestFit="1" customWidth="1"/>
    <col min="2326" max="2568" width="9.44140625" style="3"/>
    <col min="2569" max="2569" width="59.5546875" style="3" customWidth="1"/>
    <col min="2570" max="2570" width="10.44140625" style="3" customWidth="1"/>
    <col min="2571" max="2571" width="13.5546875" style="3" customWidth="1"/>
    <col min="2572" max="2572" width="14.5546875" style="3" bestFit="1" customWidth="1"/>
    <col min="2573" max="2573" width="13.5546875" style="3" customWidth="1"/>
    <col min="2574" max="2574" width="16.44140625" style="3" bestFit="1" customWidth="1"/>
    <col min="2575" max="2575" width="13.5546875" style="3" customWidth="1"/>
    <col min="2576" max="2576" width="16.5546875" style="3" bestFit="1" customWidth="1"/>
    <col min="2577" max="2577" width="13.5546875" style="3" customWidth="1"/>
    <col min="2578" max="2578" width="16.5546875" style="3" bestFit="1" customWidth="1"/>
    <col min="2579" max="2579" width="12" style="3" customWidth="1"/>
    <col min="2580" max="2580" width="17.5546875" style="3" bestFit="1" customWidth="1"/>
    <col min="2581" max="2581" width="12.44140625" style="3" bestFit="1" customWidth="1"/>
    <col min="2582" max="2824" width="9.44140625" style="3"/>
    <col min="2825" max="2825" width="59.5546875" style="3" customWidth="1"/>
    <col min="2826" max="2826" width="10.44140625" style="3" customWidth="1"/>
    <col min="2827" max="2827" width="13.5546875" style="3" customWidth="1"/>
    <col min="2828" max="2828" width="14.5546875" style="3" bestFit="1" customWidth="1"/>
    <col min="2829" max="2829" width="13.5546875" style="3" customWidth="1"/>
    <col min="2830" max="2830" width="16.44140625" style="3" bestFit="1" customWidth="1"/>
    <col min="2831" max="2831" width="13.5546875" style="3" customWidth="1"/>
    <col min="2832" max="2832" width="16.5546875" style="3" bestFit="1" customWidth="1"/>
    <col min="2833" max="2833" width="13.5546875" style="3" customWidth="1"/>
    <col min="2834" max="2834" width="16.5546875" style="3" bestFit="1" customWidth="1"/>
    <col min="2835" max="2835" width="12" style="3" customWidth="1"/>
    <col min="2836" max="2836" width="17.5546875" style="3" bestFit="1" customWidth="1"/>
    <col min="2837" max="2837" width="12.44140625" style="3" bestFit="1" customWidth="1"/>
    <col min="2838" max="3080" width="9.44140625" style="3"/>
    <col min="3081" max="3081" width="59.5546875" style="3" customWidth="1"/>
    <col min="3082" max="3082" width="10.44140625" style="3" customWidth="1"/>
    <col min="3083" max="3083" width="13.5546875" style="3" customWidth="1"/>
    <col min="3084" max="3084" width="14.5546875" style="3" bestFit="1" customWidth="1"/>
    <col min="3085" max="3085" width="13.5546875" style="3" customWidth="1"/>
    <col min="3086" max="3086" width="16.44140625" style="3" bestFit="1" customWidth="1"/>
    <col min="3087" max="3087" width="13.5546875" style="3" customWidth="1"/>
    <col min="3088" max="3088" width="16.5546875" style="3" bestFit="1" customWidth="1"/>
    <col min="3089" max="3089" width="13.5546875" style="3" customWidth="1"/>
    <col min="3090" max="3090" width="16.5546875" style="3" bestFit="1" customWidth="1"/>
    <col min="3091" max="3091" width="12" style="3" customWidth="1"/>
    <col min="3092" max="3092" width="17.5546875" style="3" bestFit="1" customWidth="1"/>
    <col min="3093" max="3093" width="12.44140625" style="3" bestFit="1" customWidth="1"/>
    <col min="3094" max="3336" width="9.44140625" style="3"/>
    <col min="3337" max="3337" width="59.5546875" style="3" customWidth="1"/>
    <col min="3338" max="3338" width="10.44140625" style="3" customWidth="1"/>
    <col min="3339" max="3339" width="13.5546875" style="3" customWidth="1"/>
    <col min="3340" max="3340" width="14.5546875" style="3" bestFit="1" customWidth="1"/>
    <col min="3341" max="3341" width="13.5546875" style="3" customWidth="1"/>
    <col min="3342" max="3342" width="16.44140625" style="3" bestFit="1" customWidth="1"/>
    <col min="3343" max="3343" width="13.5546875" style="3" customWidth="1"/>
    <col min="3344" max="3344" width="16.5546875" style="3" bestFit="1" customWidth="1"/>
    <col min="3345" max="3345" width="13.5546875" style="3" customWidth="1"/>
    <col min="3346" max="3346" width="16.5546875" style="3" bestFit="1" customWidth="1"/>
    <col min="3347" max="3347" width="12" style="3" customWidth="1"/>
    <col min="3348" max="3348" width="17.5546875" style="3" bestFit="1" customWidth="1"/>
    <col min="3349" max="3349" width="12.44140625" style="3" bestFit="1" customWidth="1"/>
    <col min="3350" max="3592" width="9.44140625" style="3"/>
    <col min="3593" max="3593" width="59.5546875" style="3" customWidth="1"/>
    <col min="3594" max="3594" width="10.44140625" style="3" customWidth="1"/>
    <col min="3595" max="3595" width="13.5546875" style="3" customWidth="1"/>
    <col min="3596" max="3596" width="14.5546875" style="3" bestFit="1" customWidth="1"/>
    <col min="3597" max="3597" width="13.5546875" style="3" customWidth="1"/>
    <col min="3598" max="3598" width="16.44140625" style="3" bestFit="1" customWidth="1"/>
    <col min="3599" max="3599" width="13.5546875" style="3" customWidth="1"/>
    <col min="3600" max="3600" width="16.5546875" style="3" bestFit="1" customWidth="1"/>
    <col min="3601" max="3601" width="13.5546875" style="3" customWidth="1"/>
    <col min="3602" max="3602" width="16.5546875" style="3" bestFit="1" customWidth="1"/>
    <col min="3603" max="3603" width="12" style="3" customWidth="1"/>
    <col min="3604" max="3604" width="17.5546875" style="3" bestFit="1" customWidth="1"/>
    <col min="3605" max="3605" width="12.44140625" style="3" bestFit="1" customWidth="1"/>
    <col min="3606" max="3848" width="9.44140625" style="3"/>
    <col min="3849" max="3849" width="59.5546875" style="3" customWidth="1"/>
    <col min="3850" max="3850" width="10.44140625" style="3" customWidth="1"/>
    <col min="3851" max="3851" width="13.5546875" style="3" customWidth="1"/>
    <col min="3852" max="3852" width="14.5546875" style="3" bestFit="1" customWidth="1"/>
    <col min="3853" max="3853" width="13.5546875" style="3" customWidth="1"/>
    <col min="3854" max="3854" width="16.44140625" style="3" bestFit="1" customWidth="1"/>
    <col min="3855" max="3855" width="13.5546875" style="3" customWidth="1"/>
    <col min="3856" max="3856" width="16.5546875" style="3" bestFit="1" customWidth="1"/>
    <col min="3857" max="3857" width="13.5546875" style="3" customWidth="1"/>
    <col min="3858" max="3858" width="16.5546875" style="3" bestFit="1" customWidth="1"/>
    <col min="3859" max="3859" width="12" style="3" customWidth="1"/>
    <col min="3860" max="3860" width="17.5546875" style="3" bestFit="1" customWidth="1"/>
    <col min="3861" max="3861" width="12.44140625" style="3" bestFit="1" customWidth="1"/>
    <col min="3862" max="4104" width="9.44140625" style="3"/>
    <col min="4105" max="4105" width="59.5546875" style="3" customWidth="1"/>
    <col min="4106" max="4106" width="10.44140625" style="3" customWidth="1"/>
    <col min="4107" max="4107" width="13.5546875" style="3" customWidth="1"/>
    <col min="4108" max="4108" width="14.5546875" style="3" bestFit="1" customWidth="1"/>
    <col min="4109" max="4109" width="13.5546875" style="3" customWidth="1"/>
    <col min="4110" max="4110" width="16.44140625" style="3" bestFit="1" customWidth="1"/>
    <col min="4111" max="4111" width="13.5546875" style="3" customWidth="1"/>
    <col min="4112" max="4112" width="16.5546875" style="3" bestFit="1" customWidth="1"/>
    <col min="4113" max="4113" width="13.5546875" style="3" customWidth="1"/>
    <col min="4114" max="4114" width="16.5546875" style="3" bestFit="1" customWidth="1"/>
    <col min="4115" max="4115" width="12" style="3" customWidth="1"/>
    <col min="4116" max="4116" width="17.5546875" style="3" bestFit="1" customWidth="1"/>
    <col min="4117" max="4117" width="12.44140625" style="3" bestFit="1" customWidth="1"/>
    <col min="4118" max="4360" width="9.44140625" style="3"/>
    <col min="4361" max="4361" width="59.5546875" style="3" customWidth="1"/>
    <col min="4362" max="4362" width="10.44140625" style="3" customWidth="1"/>
    <col min="4363" max="4363" width="13.5546875" style="3" customWidth="1"/>
    <col min="4364" max="4364" width="14.5546875" style="3" bestFit="1" customWidth="1"/>
    <col min="4365" max="4365" width="13.5546875" style="3" customWidth="1"/>
    <col min="4366" max="4366" width="16.44140625" style="3" bestFit="1" customWidth="1"/>
    <col min="4367" max="4367" width="13.5546875" style="3" customWidth="1"/>
    <col min="4368" max="4368" width="16.5546875" style="3" bestFit="1" customWidth="1"/>
    <col min="4369" max="4369" width="13.5546875" style="3" customWidth="1"/>
    <col min="4370" max="4370" width="16.5546875" style="3" bestFit="1" customWidth="1"/>
    <col min="4371" max="4371" width="12" style="3" customWidth="1"/>
    <col min="4372" max="4372" width="17.5546875" style="3" bestFit="1" customWidth="1"/>
    <col min="4373" max="4373" width="12.44140625" style="3" bestFit="1" customWidth="1"/>
    <col min="4374" max="4616" width="9.44140625" style="3"/>
    <col min="4617" max="4617" width="59.5546875" style="3" customWidth="1"/>
    <col min="4618" max="4618" width="10.44140625" style="3" customWidth="1"/>
    <col min="4619" max="4619" width="13.5546875" style="3" customWidth="1"/>
    <col min="4620" max="4620" width="14.5546875" style="3" bestFit="1" customWidth="1"/>
    <col min="4621" max="4621" width="13.5546875" style="3" customWidth="1"/>
    <col min="4622" max="4622" width="16.44140625" style="3" bestFit="1" customWidth="1"/>
    <col min="4623" max="4623" width="13.5546875" style="3" customWidth="1"/>
    <col min="4624" max="4624" width="16.5546875" style="3" bestFit="1" customWidth="1"/>
    <col min="4625" max="4625" width="13.5546875" style="3" customWidth="1"/>
    <col min="4626" max="4626" width="16.5546875" style="3" bestFit="1" customWidth="1"/>
    <col min="4627" max="4627" width="12" style="3" customWidth="1"/>
    <col min="4628" max="4628" width="17.5546875" style="3" bestFit="1" customWidth="1"/>
    <col min="4629" max="4629" width="12.44140625" style="3" bestFit="1" customWidth="1"/>
    <col min="4630" max="4872" width="9.44140625" style="3"/>
    <col min="4873" max="4873" width="59.5546875" style="3" customWidth="1"/>
    <col min="4874" max="4874" width="10.44140625" style="3" customWidth="1"/>
    <col min="4875" max="4875" width="13.5546875" style="3" customWidth="1"/>
    <col min="4876" max="4876" width="14.5546875" style="3" bestFit="1" customWidth="1"/>
    <col min="4877" max="4877" width="13.5546875" style="3" customWidth="1"/>
    <col min="4878" max="4878" width="16.44140625" style="3" bestFit="1" customWidth="1"/>
    <col min="4879" max="4879" width="13.5546875" style="3" customWidth="1"/>
    <col min="4880" max="4880" width="16.5546875" style="3" bestFit="1" customWidth="1"/>
    <col min="4881" max="4881" width="13.5546875" style="3" customWidth="1"/>
    <col min="4882" max="4882" width="16.5546875" style="3" bestFit="1" customWidth="1"/>
    <col min="4883" max="4883" width="12" style="3" customWidth="1"/>
    <col min="4884" max="4884" width="17.5546875" style="3" bestFit="1" customWidth="1"/>
    <col min="4885" max="4885" width="12.44140625" style="3" bestFit="1" customWidth="1"/>
    <col min="4886" max="5128" width="9.44140625" style="3"/>
    <col min="5129" max="5129" width="59.5546875" style="3" customWidth="1"/>
    <col min="5130" max="5130" width="10.44140625" style="3" customWidth="1"/>
    <col min="5131" max="5131" width="13.5546875" style="3" customWidth="1"/>
    <col min="5132" max="5132" width="14.5546875" style="3" bestFit="1" customWidth="1"/>
    <col min="5133" max="5133" width="13.5546875" style="3" customWidth="1"/>
    <col min="5134" max="5134" width="16.44140625" style="3" bestFit="1" customWidth="1"/>
    <col min="5135" max="5135" width="13.5546875" style="3" customWidth="1"/>
    <col min="5136" max="5136" width="16.5546875" style="3" bestFit="1" customWidth="1"/>
    <col min="5137" max="5137" width="13.5546875" style="3" customWidth="1"/>
    <col min="5138" max="5138" width="16.5546875" style="3" bestFit="1" customWidth="1"/>
    <col min="5139" max="5139" width="12" style="3" customWidth="1"/>
    <col min="5140" max="5140" width="17.5546875" style="3" bestFit="1" customWidth="1"/>
    <col min="5141" max="5141" width="12.44140625" style="3" bestFit="1" customWidth="1"/>
    <col min="5142" max="5384" width="9.44140625" style="3"/>
    <col min="5385" max="5385" width="59.5546875" style="3" customWidth="1"/>
    <col min="5386" max="5386" width="10.44140625" style="3" customWidth="1"/>
    <col min="5387" max="5387" width="13.5546875" style="3" customWidth="1"/>
    <col min="5388" max="5388" width="14.5546875" style="3" bestFit="1" customWidth="1"/>
    <col min="5389" max="5389" width="13.5546875" style="3" customWidth="1"/>
    <col min="5390" max="5390" width="16.44140625" style="3" bestFit="1" customWidth="1"/>
    <col min="5391" max="5391" width="13.5546875" style="3" customWidth="1"/>
    <col min="5392" max="5392" width="16.5546875" style="3" bestFit="1" customWidth="1"/>
    <col min="5393" max="5393" width="13.5546875" style="3" customWidth="1"/>
    <col min="5394" max="5394" width="16.5546875" style="3" bestFit="1" customWidth="1"/>
    <col min="5395" max="5395" width="12" style="3" customWidth="1"/>
    <col min="5396" max="5396" width="17.5546875" style="3" bestFit="1" customWidth="1"/>
    <col min="5397" max="5397" width="12.44140625" style="3" bestFit="1" customWidth="1"/>
    <col min="5398" max="5640" width="9.44140625" style="3"/>
    <col min="5641" max="5641" width="59.5546875" style="3" customWidth="1"/>
    <col min="5642" max="5642" width="10.44140625" style="3" customWidth="1"/>
    <col min="5643" max="5643" width="13.5546875" style="3" customWidth="1"/>
    <col min="5644" max="5644" width="14.5546875" style="3" bestFit="1" customWidth="1"/>
    <col min="5645" max="5645" width="13.5546875" style="3" customWidth="1"/>
    <col min="5646" max="5646" width="16.44140625" style="3" bestFit="1" customWidth="1"/>
    <col min="5647" max="5647" width="13.5546875" style="3" customWidth="1"/>
    <col min="5648" max="5648" width="16.5546875" style="3" bestFit="1" customWidth="1"/>
    <col min="5649" max="5649" width="13.5546875" style="3" customWidth="1"/>
    <col min="5650" max="5650" width="16.5546875" style="3" bestFit="1" customWidth="1"/>
    <col min="5651" max="5651" width="12" style="3" customWidth="1"/>
    <col min="5652" max="5652" width="17.5546875" style="3" bestFit="1" customWidth="1"/>
    <col min="5653" max="5653" width="12.44140625" style="3" bestFit="1" customWidth="1"/>
    <col min="5654" max="5896" width="9.44140625" style="3"/>
    <col min="5897" max="5897" width="59.5546875" style="3" customWidth="1"/>
    <col min="5898" max="5898" width="10.44140625" style="3" customWidth="1"/>
    <col min="5899" max="5899" width="13.5546875" style="3" customWidth="1"/>
    <col min="5900" max="5900" width="14.5546875" style="3" bestFit="1" customWidth="1"/>
    <col min="5901" max="5901" width="13.5546875" style="3" customWidth="1"/>
    <col min="5902" max="5902" width="16.44140625" style="3" bestFit="1" customWidth="1"/>
    <col min="5903" max="5903" width="13.5546875" style="3" customWidth="1"/>
    <col min="5904" max="5904" width="16.5546875" style="3" bestFit="1" customWidth="1"/>
    <col min="5905" max="5905" width="13.5546875" style="3" customWidth="1"/>
    <col min="5906" max="5906" width="16.5546875" style="3" bestFit="1" customWidth="1"/>
    <col min="5907" max="5907" width="12" style="3" customWidth="1"/>
    <col min="5908" max="5908" width="17.5546875" style="3" bestFit="1" customWidth="1"/>
    <col min="5909" max="5909" width="12.44140625" style="3" bestFit="1" customWidth="1"/>
    <col min="5910" max="6152" width="9.44140625" style="3"/>
    <col min="6153" max="6153" width="59.5546875" style="3" customWidth="1"/>
    <col min="6154" max="6154" width="10.44140625" style="3" customWidth="1"/>
    <col min="6155" max="6155" width="13.5546875" style="3" customWidth="1"/>
    <col min="6156" max="6156" width="14.5546875" style="3" bestFit="1" customWidth="1"/>
    <col min="6157" max="6157" width="13.5546875" style="3" customWidth="1"/>
    <col min="6158" max="6158" width="16.44140625" style="3" bestFit="1" customWidth="1"/>
    <col min="6159" max="6159" width="13.5546875" style="3" customWidth="1"/>
    <col min="6160" max="6160" width="16.5546875" style="3" bestFit="1" customWidth="1"/>
    <col min="6161" max="6161" width="13.5546875" style="3" customWidth="1"/>
    <col min="6162" max="6162" width="16.5546875" style="3" bestFit="1" customWidth="1"/>
    <col min="6163" max="6163" width="12" style="3" customWidth="1"/>
    <col min="6164" max="6164" width="17.5546875" style="3" bestFit="1" customWidth="1"/>
    <col min="6165" max="6165" width="12.44140625" style="3" bestFit="1" customWidth="1"/>
    <col min="6166" max="6408" width="9.44140625" style="3"/>
    <col min="6409" max="6409" width="59.5546875" style="3" customWidth="1"/>
    <col min="6410" max="6410" width="10.44140625" style="3" customWidth="1"/>
    <col min="6411" max="6411" width="13.5546875" style="3" customWidth="1"/>
    <col min="6412" max="6412" width="14.5546875" style="3" bestFit="1" customWidth="1"/>
    <col min="6413" max="6413" width="13.5546875" style="3" customWidth="1"/>
    <col min="6414" max="6414" width="16.44140625" style="3" bestFit="1" customWidth="1"/>
    <col min="6415" max="6415" width="13.5546875" style="3" customWidth="1"/>
    <col min="6416" max="6416" width="16.5546875" style="3" bestFit="1" customWidth="1"/>
    <col min="6417" max="6417" width="13.5546875" style="3" customWidth="1"/>
    <col min="6418" max="6418" width="16.5546875" style="3" bestFit="1" customWidth="1"/>
    <col min="6419" max="6419" width="12" style="3" customWidth="1"/>
    <col min="6420" max="6420" width="17.5546875" style="3" bestFit="1" customWidth="1"/>
    <col min="6421" max="6421" width="12.44140625" style="3" bestFit="1" customWidth="1"/>
    <col min="6422" max="6664" width="9.44140625" style="3"/>
    <col min="6665" max="6665" width="59.5546875" style="3" customWidth="1"/>
    <col min="6666" max="6666" width="10.44140625" style="3" customWidth="1"/>
    <col min="6667" max="6667" width="13.5546875" style="3" customWidth="1"/>
    <col min="6668" max="6668" width="14.5546875" style="3" bestFit="1" customWidth="1"/>
    <col min="6669" max="6669" width="13.5546875" style="3" customWidth="1"/>
    <col min="6670" max="6670" width="16.44140625" style="3" bestFit="1" customWidth="1"/>
    <col min="6671" max="6671" width="13.5546875" style="3" customWidth="1"/>
    <col min="6672" max="6672" width="16.5546875" style="3" bestFit="1" customWidth="1"/>
    <col min="6673" max="6673" width="13.5546875" style="3" customWidth="1"/>
    <col min="6674" max="6674" width="16.5546875" style="3" bestFit="1" customWidth="1"/>
    <col min="6675" max="6675" width="12" style="3" customWidth="1"/>
    <col min="6676" max="6676" width="17.5546875" style="3" bestFit="1" customWidth="1"/>
    <col min="6677" max="6677" width="12.44140625" style="3" bestFit="1" customWidth="1"/>
    <col min="6678" max="6920" width="9.44140625" style="3"/>
    <col min="6921" max="6921" width="59.5546875" style="3" customWidth="1"/>
    <col min="6922" max="6922" width="10.44140625" style="3" customWidth="1"/>
    <col min="6923" max="6923" width="13.5546875" style="3" customWidth="1"/>
    <col min="6924" max="6924" width="14.5546875" style="3" bestFit="1" customWidth="1"/>
    <col min="6925" max="6925" width="13.5546875" style="3" customWidth="1"/>
    <col min="6926" max="6926" width="16.44140625" style="3" bestFit="1" customWidth="1"/>
    <col min="6927" max="6927" width="13.5546875" style="3" customWidth="1"/>
    <col min="6928" max="6928" width="16.5546875" style="3" bestFit="1" customWidth="1"/>
    <col min="6929" max="6929" width="13.5546875" style="3" customWidth="1"/>
    <col min="6930" max="6930" width="16.5546875" style="3" bestFit="1" customWidth="1"/>
    <col min="6931" max="6931" width="12" style="3" customWidth="1"/>
    <col min="6932" max="6932" width="17.5546875" style="3" bestFit="1" customWidth="1"/>
    <col min="6933" max="6933" width="12.44140625" style="3" bestFit="1" customWidth="1"/>
    <col min="6934" max="7176" width="9.44140625" style="3"/>
    <col min="7177" max="7177" width="59.5546875" style="3" customWidth="1"/>
    <col min="7178" max="7178" width="10.44140625" style="3" customWidth="1"/>
    <col min="7179" max="7179" width="13.5546875" style="3" customWidth="1"/>
    <col min="7180" max="7180" width="14.5546875" style="3" bestFit="1" customWidth="1"/>
    <col min="7181" max="7181" width="13.5546875" style="3" customWidth="1"/>
    <col min="7182" max="7182" width="16.44140625" style="3" bestFit="1" customWidth="1"/>
    <col min="7183" max="7183" width="13.5546875" style="3" customWidth="1"/>
    <col min="7184" max="7184" width="16.5546875" style="3" bestFit="1" customWidth="1"/>
    <col min="7185" max="7185" width="13.5546875" style="3" customWidth="1"/>
    <col min="7186" max="7186" width="16.5546875" style="3" bestFit="1" customWidth="1"/>
    <col min="7187" max="7187" width="12" style="3" customWidth="1"/>
    <col min="7188" max="7188" width="17.5546875" style="3" bestFit="1" customWidth="1"/>
    <col min="7189" max="7189" width="12.44140625" style="3" bestFit="1" customWidth="1"/>
    <col min="7190" max="7432" width="9.44140625" style="3"/>
    <col min="7433" max="7433" width="59.5546875" style="3" customWidth="1"/>
    <col min="7434" max="7434" width="10.44140625" style="3" customWidth="1"/>
    <col min="7435" max="7435" width="13.5546875" style="3" customWidth="1"/>
    <col min="7436" max="7436" width="14.5546875" style="3" bestFit="1" customWidth="1"/>
    <col min="7437" max="7437" width="13.5546875" style="3" customWidth="1"/>
    <col min="7438" max="7438" width="16.44140625" style="3" bestFit="1" customWidth="1"/>
    <col min="7439" max="7439" width="13.5546875" style="3" customWidth="1"/>
    <col min="7440" max="7440" width="16.5546875" style="3" bestFit="1" customWidth="1"/>
    <col min="7441" max="7441" width="13.5546875" style="3" customWidth="1"/>
    <col min="7442" max="7442" width="16.5546875" style="3" bestFit="1" customWidth="1"/>
    <col min="7443" max="7443" width="12" style="3" customWidth="1"/>
    <col min="7444" max="7444" width="17.5546875" style="3" bestFit="1" customWidth="1"/>
    <col min="7445" max="7445" width="12.44140625" style="3" bestFit="1" customWidth="1"/>
    <col min="7446" max="7688" width="9.44140625" style="3"/>
    <col min="7689" max="7689" width="59.5546875" style="3" customWidth="1"/>
    <col min="7690" max="7690" width="10.44140625" style="3" customWidth="1"/>
    <col min="7691" max="7691" width="13.5546875" style="3" customWidth="1"/>
    <col min="7692" max="7692" width="14.5546875" style="3" bestFit="1" customWidth="1"/>
    <col min="7693" max="7693" width="13.5546875" style="3" customWidth="1"/>
    <col min="7694" max="7694" width="16.44140625" style="3" bestFit="1" customWidth="1"/>
    <col min="7695" max="7695" width="13.5546875" style="3" customWidth="1"/>
    <col min="7696" max="7696" width="16.5546875" style="3" bestFit="1" customWidth="1"/>
    <col min="7697" max="7697" width="13.5546875" style="3" customWidth="1"/>
    <col min="7698" max="7698" width="16.5546875" style="3" bestFit="1" customWidth="1"/>
    <col min="7699" max="7699" width="12" style="3" customWidth="1"/>
    <col min="7700" max="7700" width="17.5546875" style="3" bestFit="1" customWidth="1"/>
    <col min="7701" max="7701" width="12.44140625" style="3" bestFit="1" customWidth="1"/>
    <col min="7702" max="7944" width="9.44140625" style="3"/>
    <col min="7945" max="7945" width="59.5546875" style="3" customWidth="1"/>
    <col min="7946" max="7946" width="10.44140625" style="3" customWidth="1"/>
    <col min="7947" max="7947" width="13.5546875" style="3" customWidth="1"/>
    <col min="7948" max="7948" width="14.5546875" style="3" bestFit="1" customWidth="1"/>
    <col min="7949" max="7949" width="13.5546875" style="3" customWidth="1"/>
    <col min="7950" max="7950" width="16.44140625" style="3" bestFit="1" customWidth="1"/>
    <col min="7951" max="7951" width="13.5546875" style="3" customWidth="1"/>
    <col min="7952" max="7952" width="16.5546875" style="3" bestFit="1" customWidth="1"/>
    <col min="7953" max="7953" width="13.5546875" style="3" customWidth="1"/>
    <col min="7954" max="7954" width="16.5546875" style="3" bestFit="1" customWidth="1"/>
    <col min="7955" max="7955" width="12" style="3" customWidth="1"/>
    <col min="7956" max="7956" width="17.5546875" style="3" bestFit="1" customWidth="1"/>
    <col min="7957" max="7957" width="12.44140625" style="3" bestFit="1" customWidth="1"/>
    <col min="7958" max="8200" width="9.44140625" style="3"/>
    <col min="8201" max="8201" width="59.5546875" style="3" customWidth="1"/>
    <col min="8202" max="8202" width="10.44140625" style="3" customWidth="1"/>
    <col min="8203" max="8203" width="13.5546875" style="3" customWidth="1"/>
    <col min="8204" max="8204" width="14.5546875" style="3" bestFit="1" customWidth="1"/>
    <col min="8205" max="8205" width="13.5546875" style="3" customWidth="1"/>
    <col min="8206" max="8206" width="16.44140625" style="3" bestFit="1" customWidth="1"/>
    <col min="8207" max="8207" width="13.5546875" style="3" customWidth="1"/>
    <col min="8208" max="8208" width="16.5546875" style="3" bestFit="1" customWidth="1"/>
    <col min="8209" max="8209" width="13.5546875" style="3" customWidth="1"/>
    <col min="8210" max="8210" width="16.5546875" style="3" bestFit="1" customWidth="1"/>
    <col min="8211" max="8211" width="12" style="3" customWidth="1"/>
    <col min="8212" max="8212" width="17.5546875" style="3" bestFit="1" customWidth="1"/>
    <col min="8213" max="8213" width="12.44140625" style="3" bestFit="1" customWidth="1"/>
    <col min="8214" max="8456" width="9.44140625" style="3"/>
    <col min="8457" max="8457" width="59.5546875" style="3" customWidth="1"/>
    <col min="8458" max="8458" width="10.44140625" style="3" customWidth="1"/>
    <col min="8459" max="8459" width="13.5546875" style="3" customWidth="1"/>
    <col min="8460" max="8460" width="14.5546875" style="3" bestFit="1" customWidth="1"/>
    <col min="8461" max="8461" width="13.5546875" style="3" customWidth="1"/>
    <col min="8462" max="8462" width="16.44140625" style="3" bestFit="1" customWidth="1"/>
    <col min="8463" max="8463" width="13.5546875" style="3" customWidth="1"/>
    <col min="8464" max="8464" width="16.5546875" style="3" bestFit="1" customWidth="1"/>
    <col min="8465" max="8465" width="13.5546875" style="3" customWidth="1"/>
    <col min="8466" max="8466" width="16.5546875" style="3" bestFit="1" customWidth="1"/>
    <col min="8467" max="8467" width="12" style="3" customWidth="1"/>
    <col min="8468" max="8468" width="17.5546875" style="3" bestFit="1" customWidth="1"/>
    <col min="8469" max="8469" width="12.44140625" style="3" bestFit="1" customWidth="1"/>
    <col min="8470" max="8712" width="9.44140625" style="3"/>
    <col min="8713" max="8713" width="59.5546875" style="3" customWidth="1"/>
    <col min="8714" max="8714" width="10.44140625" style="3" customWidth="1"/>
    <col min="8715" max="8715" width="13.5546875" style="3" customWidth="1"/>
    <col min="8716" max="8716" width="14.5546875" style="3" bestFit="1" customWidth="1"/>
    <col min="8717" max="8717" width="13.5546875" style="3" customWidth="1"/>
    <col min="8718" max="8718" width="16.44140625" style="3" bestFit="1" customWidth="1"/>
    <col min="8719" max="8719" width="13.5546875" style="3" customWidth="1"/>
    <col min="8720" max="8720" width="16.5546875" style="3" bestFit="1" customWidth="1"/>
    <col min="8721" max="8721" width="13.5546875" style="3" customWidth="1"/>
    <col min="8722" max="8722" width="16.5546875" style="3" bestFit="1" customWidth="1"/>
    <col min="8723" max="8723" width="12" style="3" customWidth="1"/>
    <col min="8724" max="8724" width="17.5546875" style="3" bestFit="1" customWidth="1"/>
    <col min="8725" max="8725" width="12.44140625" style="3" bestFit="1" customWidth="1"/>
    <col min="8726" max="8968" width="9.44140625" style="3"/>
    <col min="8969" max="8969" width="59.5546875" style="3" customWidth="1"/>
    <col min="8970" max="8970" width="10.44140625" style="3" customWidth="1"/>
    <col min="8971" max="8971" width="13.5546875" style="3" customWidth="1"/>
    <col min="8972" max="8972" width="14.5546875" style="3" bestFit="1" customWidth="1"/>
    <col min="8973" max="8973" width="13.5546875" style="3" customWidth="1"/>
    <col min="8974" max="8974" width="16.44140625" style="3" bestFit="1" customWidth="1"/>
    <col min="8975" max="8975" width="13.5546875" style="3" customWidth="1"/>
    <col min="8976" max="8976" width="16.5546875" style="3" bestFit="1" customWidth="1"/>
    <col min="8977" max="8977" width="13.5546875" style="3" customWidth="1"/>
    <col min="8978" max="8978" width="16.5546875" style="3" bestFit="1" customWidth="1"/>
    <col min="8979" max="8979" width="12" style="3" customWidth="1"/>
    <col min="8980" max="8980" width="17.5546875" style="3" bestFit="1" customWidth="1"/>
    <col min="8981" max="8981" width="12.44140625" style="3" bestFit="1" customWidth="1"/>
    <col min="8982" max="9224" width="9.44140625" style="3"/>
    <col min="9225" max="9225" width="59.5546875" style="3" customWidth="1"/>
    <col min="9226" max="9226" width="10.44140625" style="3" customWidth="1"/>
    <col min="9227" max="9227" width="13.5546875" style="3" customWidth="1"/>
    <col min="9228" max="9228" width="14.5546875" style="3" bestFit="1" customWidth="1"/>
    <col min="9229" max="9229" width="13.5546875" style="3" customWidth="1"/>
    <col min="9230" max="9230" width="16.44140625" style="3" bestFit="1" customWidth="1"/>
    <col min="9231" max="9231" width="13.5546875" style="3" customWidth="1"/>
    <col min="9232" max="9232" width="16.5546875" style="3" bestFit="1" customWidth="1"/>
    <col min="9233" max="9233" width="13.5546875" style="3" customWidth="1"/>
    <col min="9234" max="9234" width="16.5546875" style="3" bestFit="1" customWidth="1"/>
    <col min="9235" max="9235" width="12" style="3" customWidth="1"/>
    <col min="9236" max="9236" width="17.5546875" style="3" bestFit="1" customWidth="1"/>
    <col min="9237" max="9237" width="12.44140625" style="3" bestFit="1" customWidth="1"/>
    <col min="9238" max="9480" width="9.44140625" style="3"/>
    <col min="9481" max="9481" width="59.5546875" style="3" customWidth="1"/>
    <col min="9482" max="9482" width="10.44140625" style="3" customWidth="1"/>
    <col min="9483" max="9483" width="13.5546875" style="3" customWidth="1"/>
    <col min="9484" max="9484" width="14.5546875" style="3" bestFit="1" customWidth="1"/>
    <col min="9485" max="9485" width="13.5546875" style="3" customWidth="1"/>
    <col min="9486" max="9486" width="16.44140625" style="3" bestFit="1" customWidth="1"/>
    <col min="9487" max="9487" width="13.5546875" style="3" customWidth="1"/>
    <col min="9488" max="9488" width="16.5546875" style="3" bestFit="1" customWidth="1"/>
    <col min="9489" max="9489" width="13.5546875" style="3" customWidth="1"/>
    <col min="9490" max="9490" width="16.5546875" style="3" bestFit="1" customWidth="1"/>
    <col min="9491" max="9491" width="12" style="3" customWidth="1"/>
    <col min="9492" max="9492" width="17.5546875" style="3" bestFit="1" customWidth="1"/>
    <col min="9493" max="9493" width="12.44140625" style="3" bestFit="1" customWidth="1"/>
    <col min="9494" max="9736" width="9.44140625" style="3"/>
    <col min="9737" max="9737" width="59.5546875" style="3" customWidth="1"/>
    <col min="9738" max="9738" width="10.44140625" style="3" customWidth="1"/>
    <col min="9739" max="9739" width="13.5546875" style="3" customWidth="1"/>
    <col min="9740" max="9740" width="14.5546875" style="3" bestFit="1" customWidth="1"/>
    <col min="9741" max="9741" width="13.5546875" style="3" customWidth="1"/>
    <col min="9742" max="9742" width="16.44140625" style="3" bestFit="1" customWidth="1"/>
    <col min="9743" max="9743" width="13.5546875" style="3" customWidth="1"/>
    <col min="9744" max="9744" width="16.5546875" style="3" bestFit="1" customWidth="1"/>
    <col min="9745" max="9745" width="13.5546875" style="3" customWidth="1"/>
    <col min="9746" max="9746" width="16.5546875" style="3" bestFit="1" customWidth="1"/>
    <col min="9747" max="9747" width="12" style="3" customWidth="1"/>
    <col min="9748" max="9748" width="17.5546875" style="3" bestFit="1" customWidth="1"/>
    <col min="9749" max="9749" width="12.44140625" style="3" bestFit="1" customWidth="1"/>
    <col min="9750" max="9992" width="9.44140625" style="3"/>
    <col min="9993" max="9993" width="59.5546875" style="3" customWidth="1"/>
    <col min="9994" max="9994" width="10.44140625" style="3" customWidth="1"/>
    <col min="9995" max="9995" width="13.5546875" style="3" customWidth="1"/>
    <col min="9996" max="9996" width="14.5546875" style="3" bestFit="1" customWidth="1"/>
    <col min="9997" max="9997" width="13.5546875" style="3" customWidth="1"/>
    <col min="9998" max="9998" width="16.44140625" style="3" bestFit="1" customWidth="1"/>
    <col min="9999" max="9999" width="13.5546875" style="3" customWidth="1"/>
    <col min="10000" max="10000" width="16.5546875" style="3" bestFit="1" customWidth="1"/>
    <col min="10001" max="10001" width="13.5546875" style="3" customWidth="1"/>
    <col min="10002" max="10002" width="16.5546875" style="3" bestFit="1" customWidth="1"/>
    <col min="10003" max="10003" width="12" style="3" customWidth="1"/>
    <col min="10004" max="10004" width="17.5546875" style="3" bestFit="1" customWidth="1"/>
    <col min="10005" max="10005" width="12.44140625" style="3" bestFit="1" customWidth="1"/>
    <col min="10006" max="10248" width="9.44140625" style="3"/>
    <col min="10249" max="10249" width="59.5546875" style="3" customWidth="1"/>
    <col min="10250" max="10250" width="10.44140625" style="3" customWidth="1"/>
    <col min="10251" max="10251" width="13.5546875" style="3" customWidth="1"/>
    <col min="10252" max="10252" width="14.5546875" style="3" bestFit="1" customWidth="1"/>
    <col min="10253" max="10253" width="13.5546875" style="3" customWidth="1"/>
    <col min="10254" max="10254" width="16.44140625" style="3" bestFit="1" customWidth="1"/>
    <col min="10255" max="10255" width="13.5546875" style="3" customWidth="1"/>
    <col min="10256" max="10256" width="16.5546875" style="3" bestFit="1" customWidth="1"/>
    <col min="10257" max="10257" width="13.5546875" style="3" customWidth="1"/>
    <col min="10258" max="10258" width="16.5546875" style="3" bestFit="1" customWidth="1"/>
    <col min="10259" max="10259" width="12" style="3" customWidth="1"/>
    <col min="10260" max="10260" width="17.5546875" style="3" bestFit="1" customWidth="1"/>
    <col min="10261" max="10261" width="12.44140625" style="3" bestFit="1" customWidth="1"/>
    <col min="10262" max="10504" width="9.44140625" style="3"/>
    <col min="10505" max="10505" width="59.5546875" style="3" customWidth="1"/>
    <col min="10506" max="10506" width="10.44140625" style="3" customWidth="1"/>
    <col min="10507" max="10507" width="13.5546875" style="3" customWidth="1"/>
    <col min="10508" max="10508" width="14.5546875" style="3" bestFit="1" customWidth="1"/>
    <col min="10509" max="10509" width="13.5546875" style="3" customWidth="1"/>
    <col min="10510" max="10510" width="16.44140625" style="3" bestFit="1" customWidth="1"/>
    <col min="10511" max="10511" width="13.5546875" style="3" customWidth="1"/>
    <col min="10512" max="10512" width="16.5546875" style="3" bestFit="1" customWidth="1"/>
    <col min="10513" max="10513" width="13.5546875" style="3" customWidth="1"/>
    <col min="10514" max="10514" width="16.5546875" style="3" bestFit="1" customWidth="1"/>
    <col min="10515" max="10515" width="12" style="3" customWidth="1"/>
    <col min="10516" max="10516" width="17.5546875" style="3" bestFit="1" customWidth="1"/>
    <col min="10517" max="10517" width="12.44140625" style="3" bestFit="1" customWidth="1"/>
    <col min="10518" max="10760" width="9.44140625" style="3"/>
    <col min="10761" max="10761" width="59.5546875" style="3" customWidth="1"/>
    <col min="10762" max="10762" width="10.44140625" style="3" customWidth="1"/>
    <col min="10763" max="10763" width="13.5546875" style="3" customWidth="1"/>
    <col min="10764" max="10764" width="14.5546875" style="3" bestFit="1" customWidth="1"/>
    <col min="10765" max="10765" width="13.5546875" style="3" customWidth="1"/>
    <col min="10766" max="10766" width="16.44140625" style="3" bestFit="1" customWidth="1"/>
    <col min="10767" max="10767" width="13.5546875" style="3" customWidth="1"/>
    <col min="10768" max="10768" width="16.5546875" style="3" bestFit="1" customWidth="1"/>
    <col min="10769" max="10769" width="13.5546875" style="3" customWidth="1"/>
    <col min="10770" max="10770" width="16.5546875" style="3" bestFit="1" customWidth="1"/>
    <col min="10771" max="10771" width="12" style="3" customWidth="1"/>
    <col min="10772" max="10772" width="17.5546875" style="3" bestFit="1" customWidth="1"/>
    <col min="10773" max="10773" width="12.44140625" style="3" bestFit="1" customWidth="1"/>
    <col min="10774" max="11016" width="9.44140625" style="3"/>
    <col min="11017" max="11017" width="59.5546875" style="3" customWidth="1"/>
    <col min="11018" max="11018" width="10.44140625" style="3" customWidth="1"/>
    <col min="11019" max="11019" width="13.5546875" style="3" customWidth="1"/>
    <col min="11020" max="11020" width="14.5546875" style="3" bestFit="1" customWidth="1"/>
    <col min="11021" max="11021" width="13.5546875" style="3" customWidth="1"/>
    <col min="11022" max="11022" width="16.44140625" style="3" bestFit="1" customWidth="1"/>
    <col min="11023" max="11023" width="13.5546875" style="3" customWidth="1"/>
    <col min="11024" max="11024" width="16.5546875" style="3" bestFit="1" customWidth="1"/>
    <col min="11025" max="11025" width="13.5546875" style="3" customWidth="1"/>
    <col min="11026" max="11026" width="16.5546875" style="3" bestFit="1" customWidth="1"/>
    <col min="11027" max="11027" width="12" style="3" customWidth="1"/>
    <col min="11028" max="11028" width="17.5546875" style="3" bestFit="1" customWidth="1"/>
    <col min="11029" max="11029" width="12.44140625" style="3" bestFit="1" customWidth="1"/>
    <col min="11030" max="11272" width="9.44140625" style="3"/>
    <col min="11273" max="11273" width="59.5546875" style="3" customWidth="1"/>
    <col min="11274" max="11274" width="10.44140625" style="3" customWidth="1"/>
    <col min="11275" max="11275" width="13.5546875" style="3" customWidth="1"/>
    <col min="11276" max="11276" width="14.5546875" style="3" bestFit="1" customWidth="1"/>
    <col min="11277" max="11277" width="13.5546875" style="3" customWidth="1"/>
    <col min="11278" max="11278" width="16.44140625" style="3" bestFit="1" customWidth="1"/>
    <col min="11279" max="11279" width="13.5546875" style="3" customWidth="1"/>
    <col min="11280" max="11280" width="16.5546875" style="3" bestFit="1" customWidth="1"/>
    <col min="11281" max="11281" width="13.5546875" style="3" customWidth="1"/>
    <col min="11282" max="11282" width="16.5546875" style="3" bestFit="1" customWidth="1"/>
    <col min="11283" max="11283" width="12" style="3" customWidth="1"/>
    <col min="11284" max="11284" width="17.5546875" style="3" bestFit="1" customWidth="1"/>
    <col min="11285" max="11285" width="12.44140625" style="3" bestFit="1" customWidth="1"/>
    <col min="11286" max="11528" width="9.44140625" style="3"/>
    <col min="11529" max="11529" width="59.5546875" style="3" customWidth="1"/>
    <col min="11530" max="11530" width="10.44140625" style="3" customWidth="1"/>
    <col min="11531" max="11531" width="13.5546875" style="3" customWidth="1"/>
    <col min="11532" max="11532" width="14.5546875" style="3" bestFit="1" customWidth="1"/>
    <col min="11533" max="11533" width="13.5546875" style="3" customWidth="1"/>
    <col min="11534" max="11534" width="16.44140625" style="3" bestFit="1" customWidth="1"/>
    <col min="11535" max="11535" width="13.5546875" style="3" customWidth="1"/>
    <col min="11536" max="11536" width="16.5546875" style="3" bestFit="1" customWidth="1"/>
    <col min="11537" max="11537" width="13.5546875" style="3" customWidth="1"/>
    <col min="11538" max="11538" width="16.5546875" style="3" bestFit="1" customWidth="1"/>
    <col min="11539" max="11539" width="12" style="3" customWidth="1"/>
    <col min="11540" max="11540" width="17.5546875" style="3" bestFit="1" customWidth="1"/>
    <col min="11541" max="11541" width="12.44140625" style="3" bestFit="1" customWidth="1"/>
    <col min="11542" max="11784" width="9.44140625" style="3"/>
    <col min="11785" max="11785" width="59.5546875" style="3" customWidth="1"/>
    <col min="11786" max="11786" width="10.44140625" style="3" customWidth="1"/>
    <col min="11787" max="11787" width="13.5546875" style="3" customWidth="1"/>
    <col min="11788" max="11788" width="14.5546875" style="3" bestFit="1" customWidth="1"/>
    <col min="11789" max="11789" width="13.5546875" style="3" customWidth="1"/>
    <col min="11790" max="11790" width="16.44140625" style="3" bestFit="1" customWidth="1"/>
    <col min="11791" max="11791" width="13.5546875" style="3" customWidth="1"/>
    <col min="11792" max="11792" width="16.5546875" style="3" bestFit="1" customWidth="1"/>
    <col min="11793" max="11793" width="13.5546875" style="3" customWidth="1"/>
    <col min="11794" max="11794" width="16.5546875" style="3" bestFit="1" customWidth="1"/>
    <col min="11795" max="11795" width="12" style="3" customWidth="1"/>
    <col min="11796" max="11796" width="17.5546875" style="3" bestFit="1" customWidth="1"/>
    <col min="11797" max="11797" width="12.44140625" style="3" bestFit="1" customWidth="1"/>
    <col min="11798" max="12040" width="9.44140625" style="3"/>
    <col min="12041" max="12041" width="59.5546875" style="3" customWidth="1"/>
    <col min="12042" max="12042" width="10.44140625" style="3" customWidth="1"/>
    <col min="12043" max="12043" width="13.5546875" style="3" customWidth="1"/>
    <col min="12044" max="12044" width="14.5546875" style="3" bestFit="1" customWidth="1"/>
    <col min="12045" max="12045" width="13.5546875" style="3" customWidth="1"/>
    <col min="12046" max="12046" width="16.44140625" style="3" bestFit="1" customWidth="1"/>
    <col min="12047" max="12047" width="13.5546875" style="3" customWidth="1"/>
    <col min="12048" max="12048" width="16.5546875" style="3" bestFit="1" customWidth="1"/>
    <col min="12049" max="12049" width="13.5546875" style="3" customWidth="1"/>
    <col min="12050" max="12050" width="16.5546875" style="3" bestFit="1" customWidth="1"/>
    <col min="12051" max="12051" width="12" style="3" customWidth="1"/>
    <col min="12052" max="12052" width="17.5546875" style="3" bestFit="1" customWidth="1"/>
    <col min="12053" max="12053" width="12.44140625" style="3" bestFit="1" customWidth="1"/>
    <col min="12054" max="12296" width="9.44140625" style="3"/>
    <col min="12297" max="12297" width="59.5546875" style="3" customWidth="1"/>
    <col min="12298" max="12298" width="10.44140625" style="3" customWidth="1"/>
    <col min="12299" max="12299" width="13.5546875" style="3" customWidth="1"/>
    <col min="12300" max="12300" width="14.5546875" style="3" bestFit="1" customWidth="1"/>
    <col min="12301" max="12301" width="13.5546875" style="3" customWidth="1"/>
    <col min="12302" max="12302" width="16.44140625" style="3" bestFit="1" customWidth="1"/>
    <col min="12303" max="12303" width="13.5546875" style="3" customWidth="1"/>
    <col min="12304" max="12304" width="16.5546875" style="3" bestFit="1" customWidth="1"/>
    <col min="12305" max="12305" width="13.5546875" style="3" customWidth="1"/>
    <col min="12306" max="12306" width="16.5546875" style="3" bestFit="1" customWidth="1"/>
    <col min="12307" max="12307" width="12" style="3" customWidth="1"/>
    <col min="12308" max="12308" width="17.5546875" style="3" bestFit="1" customWidth="1"/>
    <col min="12309" max="12309" width="12.44140625" style="3" bestFit="1" customWidth="1"/>
    <col min="12310" max="12552" width="9.44140625" style="3"/>
    <col min="12553" max="12553" width="59.5546875" style="3" customWidth="1"/>
    <col min="12554" max="12554" width="10.44140625" style="3" customWidth="1"/>
    <col min="12555" max="12555" width="13.5546875" style="3" customWidth="1"/>
    <col min="12556" max="12556" width="14.5546875" style="3" bestFit="1" customWidth="1"/>
    <col min="12557" max="12557" width="13.5546875" style="3" customWidth="1"/>
    <col min="12558" max="12558" width="16.44140625" style="3" bestFit="1" customWidth="1"/>
    <col min="12559" max="12559" width="13.5546875" style="3" customWidth="1"/>
    <col min="12560" max="12560" width="16.5546875" style="3" bestFit="1" customWidth="1"/>
    <col min="12561" max="12561" width="13.5546875" style="3" customWidth="1"/>
    <col min="12562" max="12562" width="16.5546875" style="3" bestFit="1" customWidth="1"/>
    <col min="12563" max="12563" width="12" style="3" customWidth="1"/>
    <col min="12564" max="12564" width="17.5546875" style="3" bestFit="1" customWidth="1"/>
    <col min="12565" max="12565" width="12.44140625" style="3" bestFit="1" customWidth="1"/>
    <col min="12566" max="12808" width="9.44140625" style="3"/>
    <col min="12809" max="12809" width="59.5546875" style="3" customWidth="1"/>
    <col min="12810" max="12810" width="10.44140625" style="3" customWidth="1"/>
    <col min="12811" max="12811" width="13.5546875" style="3" customWidth="1"/>
    <col min="12812" max="12812" width="14.5546875" style="3" bestFit="1" customWidth="1"/>
    <col min="12813" max="12813" width="13.5546875" style="3" customWidth="1"/>
    <col min="12814" max="12814" width="16.44140625" style="3" bestFit="1" customWidth="1"/>
    <col min="12815" max="12815" width="13.5546875" style="3" customWidth="1"/>
    <col min="12816" max="12816" width="16.5546875" style="3" bestFit="1" customWidth="1"/>
    <col min="12817" max="12817" width="13.5546875" style="3" customWidth="1"/>
    <col min="12818" max="12818" width="16.5546875" style="3" bestFit="1" customWidth="1"/>
    <col min="12819" max="12819" width="12" style="3" customWidth="1"/>
    <col min="12820" max="12820" width="17.5546875" style="3" bestFit="1" customWidth="1"/>
    <col min="12821" max="12821" width="12.44140625" style="3" bestFit="1" customWidth="1"/>
    <col min="12822" max="13064" width="9.44140625" style="3"/>
    <col min="13065" max="13065" width="59.5546875" style="3" customWidth="1"/>
    <col min="13066" max="13066" width="10.44140625" style="3" customWidth="1"/>
    <col min="13067" max="13067" width="13.5546875" style="3" customWidth="1"/>
    <col min="13068" max="13068" width="14.5546875" style="3" bestFit="1" customWidth="1"/>
    <col min="13069" max="13069" width="13.5546875" style="3" customWidth="1"/>
    <col min="13070" max="13070" width="16.44140625" style="3" bestFit="1" customWidth="1"/>
    <col min="13071" max="13071" width="13.5546875" style="3" customWidth="1"/>
    <col min="13072" max="13072" width="16.5546875" style="3" bestFit="1" customWidth="1"/>
    <col min="13073" max="13073" width="13.5546875" style="3" customWidth="1"/>
    <col min="13074" max="13074" width="16.5546875" style="3" bestFit="1" customWidth="1"/>
    <col min="13075" max="13075" width="12" style="3" customWidth="1"/>
    <col min="13076" max="13076" width="17.5546875" style="3" bestFit="1" customWidth="1"/>
    <col min="13077" max="13077" width="12.44140625" style="3" bestFit="1" customWidth="1"/>
    <col min="13078" max="13320" width="9.44140625" style="3"/>
    <col min="13321" max="13321" width="59.5546875" style="3" customWidth="1"/>
    <col min="13322" max="13322" width="10.44140625" style="3" customWidth="1"/>
    <col min="13323" max="13323" width="13.5546875" style="3" customWidth="1"/>
    <col min="13324" max="13324" width="14.5546875" style="3" bestFit="1" customWidth="1"/>
    <col min="13325" max="13325" width="13.5546875" style="3" customWidth="1"/>
    <col min="13326" max="13326" width="16.44140625" style="3" bestFit="1" customWidth="1"/>
    <col min="13327" max="13327" width="13.5546875" style="3" customWidth="1"/>
    <col min="13328" max="13328" width="16.5546875" style="3" bestFit="1" customWidth="1"/>
    <col min="13329" max="13329" width="13.5546875" style="3" customWidth="1"/>
    <col min="13330" max="13330" width="16.5546875" style="3" bestFit="1" customWidth="1"/>
    <col min="13331" max="13331" width="12" style="3" customWidth="1"/>
    <col min="13332" max="13332" width="17.5546875" style="3" bestFit="1" customWidth="1"/>
    <col min="13333" max="13333" width="12.44140625" style="3" bestFit="1" customWidth="1"/>
    <col min="13334" max="13576" width="9.44140625" style="3"/>
    <col min="13577" max="13577" width="59.5546875" style="3" customWidth="1"/>
    <col min="13578" max="13578" width="10.44140625" style="3" customWidth="1"/>
    <col min="13579" max="13579" width="13.5546875" style="3" customWidth="1"/>
    <col min="13580" max="13580" width="14.5546875" style="3" bestFit="1" customWidth="1"/>
    <col min="13581" max="13581" width="13.5546875" style="3" customWidth="1"/>
    <col min="13582" max="13582" width="16.44140625" style="3" bestFit="1" customWidth="1"/>
    <col min="13583" max="13583" width="13.5546875" style="3" customWidth="1"/>
    <col min="13584" max="13584" width="16.5546875" style="3" bestFit="1" customWidth="1"/>
    <col min="13585" max="13585" width="13.5546875" style="3" customWidth="1"/>
    <col min="13586" max="13586" width="16.5546875" style="3" bestFit="1" customWidth="1"/>
    <col min="13587" max="13587" width="12" style="3" customWidth="1"/>
    <col min="13588" max="13588" width="17.5546875" style="3" bestFit="1" customWidth="1"/>
    <col min="13589" max="13589" width="12.44140625" style="3" bestFit="1" customWidth="1"/>
    <col min="13590" max="13832" width="9.44140625" style="3"/>
    <col min="13833" max="13833" width="59.5546875" style="3" customWidth="1"/>
    <col min="13834" max="13834" width="10.44140625" style="3" customWidth="1"/>
    <col min="13835" max="13835" width="13.5546875" style="3" customWidth="1"/>
    <col min="13836" max="13836" width="14.5546875" style="3" bestFit="1" customWidth="1"/>
    <col min="13837" max="13837" width="13.5546875" style="3" customWidth="1"/>
    <col min="13838" max="13838" width="16.44140625" style="3" bestFit="1" customWidth="1"/>
    <col min="13839" max="13839" width="13.5546875" style="3" customWidth="1"/>
    <col min="13840" max="13840" width="16.5546875" style="3" bestFit="1" customWidth="1"/>
    <col min="13841" max="13841" width="13.5546875" style="3" customWidth="1"/>
    <col min="13842" max="13842" width="16.5546875" style="3" bestFit="1" customWidth="1"/>
    <col min="13843" max="13843" width="12" style="3" customWidth="1"/>
    <col min="13844" max="13844" width="17.5546875" style="3" bestFit="1" customWidth="1"/>
    <col min="13845" max="13845" width="12.44140625" style="3" bestFit="1" customWidth="1"/>
    <col min="13846" max="14088" width="9.44140625" style="3"/>
    <col min="14089" max="14089" width="59.5546875" style="3" customWidth="1"/>
    <col min="14090" max="14090" width="10.44140625" style="3" customWidth="1"/>
    <col min="14091" max="14091" width="13.5546875" style="3" customWidth="1"/>
    <col min="14092" max="14092" width="14.5546875" style="3" bestFit="1" customWidth="1"/>
    <col min="14093" max="14093" width="13.5546875" style="3" customWidth="1"/>
    <col min="14094" max="14094" width="16.44140625" style="3" bestFit="1" customWidth="1"/>
    <col min="14095" max="14095" width="13.5546875" style="3" customWidth="1"/>
    <col min="14096" max="14096" width="16.5546875" style="3" bestFit="1" customWidth="1"/>
    <col min="14097" max="14097" width="13.5546875" style="3" customWidth="1"/>
    <col min="14098" max="14098" width="16.5546875" style="3" bestFit="1" customWidth="1"/>
    <col min="14099" max="14099" width="12" style="3" customWidth="1"/>
    <col min="14100" max="14100" width="17.5546875" style="3" bestFit="1" customWidth="1"/>
    <col min="14101" max="14101" width="12.44140625" style="3" bestFit="1" customWidth="1"/>
    <col min="14102" max="14344" width="9.44140625" style="3"/>
    <col min="14345" max="14345" width="59.5546875" style="3" customWidth="1"/>
    <col min="14346" max="14346" width="10.44140625" style="3" customWidth="1"/>
    <col min="14347" max="14347" width="13.5546875" style="3" customWidth="1"/>
    <col min="14348" max="14348" width="14.5546875" style="3" bestFit="1" customWidth="1"/>
    <col min="14349" max="14349" width="13.5546875" style="3" customWidth="1"/>
    <col min="14350" max="14350" width="16.44140625" style="3" bestFit="1" customWidth="1"/>
    <col min="14351" max="14351" width="13.5546875" style="3" customWidth="1"/>
    <col min="14352" max="14352" width="16.5546875" style="3" bestFit="1" customWidth="1"/>
    <col min="14353" max="14353" width="13.5546875" style="3" customWidth="1"/>
    <col min="14354" max="14354" width="16.5546875" style="3" bestFit="1" customWidth="1"/>
    <col min="14355" max="14355" width="12" style="3" customWidth="1"/>
    <col min="14356" max="14356" width="17.5546875" style="3" bestFit="1" customWidth="1"/>
    <col min="14357" max="14357" width="12.44140625" style="3" bestFit="1" customWidth="1"/>
    <col min="14358" max="14600" width="9.44140625" style="3"/>
    <col min="14601" max="14601" width="59.5546875" style="3" customWidth="1"/>
    <col min="14602" max="14602" width="10.44140625" style="3" customWidth="1"/>
    <col min="14603" max="14603" width="13.5546875" style="3" customWidth="1"/>
    <col min="14604" max="14604" width="14.5546875" style="3" bestFit="1" customWidth="1"/>
    <col min="14605" max="14605" width="13.5546875" style="3" customWidth="1"/>
    <col min="14606" max="14606" width="16.44140625" style="3" bestFit="1" customWidth="1"/>
    <col min="14607" max="14607" width="13.5546875" style="3" customWidth="1"/>
    <col min="14608" max="14608" width="16.5546875" style="3" bestFit="1" customWidth="1"/>
    <col min="14609" max="14609" width="13.5546875" style="3" customWidth="1"/>
    <col min="14610" max="14610" width="16.5546875" style="3" bestFit="1" customWidth="1"/>
    <col min="14611" max="14611" width="12" style="3" customWidth="1"/>
    <col min="14612" max="14612" width="17.5546875" style="3" bestFit="1" customWidth="1"/>
    <col min="14613" max="14613" width="12.44140625" style="3" bestFit="1" customWidth="1"/>
    <col min="14614" max="14856" width="9.44140625" style="3"/>
    <col min="14857" max="14857" width="59.5546875" style="3" customWidth="1"/>
    <col min="14858" max="14858" width="10.44140625" style="3" customWidth="1"/>
    <col min="14859" max="14859" width="13.5546875" style="3" customWidth="1"/>
    <col min="14860" max="14860" width="14.5546875" style="3" bestFit="1" customWidth="1"/>
    <col min="14861" max="14861" width="13.5546875" style="3" customWidth="1"/>
    <col min="14862" max="14862" width="16.44140625" style="3" bestFit="1" customWidth="1"/>
    <col min="14863" max="14863" width="13.5546875" style="3" customWidth="1"/>
    <col min="14864" max="14864" width="16.5546875" style="3" bestFit="1" customWidth="1"/>
    <col min="14865" max="14865" width="13.5546875" style="3" customWidth="1"/>
    <col min="14866" max="14866" width="16.5546875" style="3" bestFit="1" customWidth="1"/>
    <col min="14867" max="14867" width="12" style="3" customWidth="1"/>
    <col min="14868" max="14868" width="17.5546875" style="3" bestFit="1" customWidth="1"/>
    <col min="14869" max="14869" width="12.44140625" style="3" bestFit="1" customWidth="1"/>
    <col min="14870" max="15112" width="9.44140625" style="3"/>
    <col min="15113" max="15113" width="59.5546875" style="3" customWidth="1"/>
    <col min="15114" max="15114" width="10.44140625" style="3" customWidth="1"/>
    <col min="15115" max="15115" width="13.5546875" style="3" customWidth="1"/>
    <col min="15116" max="15116" width="14.5546875" style="3" bestFit="1" customWidth="1"/>
    <col min="15117" max="15117" width="13.5546875" style="3" customWidth="1"/>
    <col min="15118" max="15118" width="16.44140625" style="3" bestFit="1" customWidth="1"/>
    <col min="15119" max="15119" width="13.5546875" style="3" customWidth="1"/>
    <col min="15120" max="15120" width="16.5546875" style="3" bestFit="1" customWidth="1"/>
    <col min="15121" max="15121" width="13.5546875" style="3" customWidth="1"/>
    <col min="15122" max="15122" width="16.5546875" style="3" bestFit="1" customWidth="1"/>
    <col min="15123" max="15123" width="12" style="3" customWidth="1"/>
    <col min="15124" max="15124" width="17.5546875" style="3" bestFit="1" customWidth="1"/>
    <col min="15125" max="15125" width="12.44140625" style="3" bestFit="1" customWidth="1"/>
    <col min="15126" max="15368" width="9.44140625" style="3"/>
    <col min="15369" max="15369" width="59.5546875" style="3" customWidth="1"/>
    <col min="15370" max="15370" width="10.44140625" style="3" customWidth="1"/>
    <col min="15371" max="15371" width="13.5546875" style="3" customWidth="1"/>
    <col min="15372" max="15372" width="14.5546875" style="3" bestFit="1" customWidth="1"/>
    <col min="15373" max="15373" width="13.5546875" style="3" customWidth="1"/>
    <col min="15374" max="15374" width="16.44140625" style="3" bestFit="1" customWidth="1"/>
    <col min="15375" max="15375" width="13.5546875" style="3" customWidth="1"/>
    <col min="15376" max="15376" width="16.5546875" style="3" bestFit="1" customWidth="1"/>
    <col min="15377" max="15377" width="13.5546875" style="3" customWidth="1"/>
    <col min="15378" max="15378" width="16.5546875" style="3" bestFit="1" customWidth="1"/>
    <col min="15379" max="15379" width="12" style="3" customWidth="1"/>
    <col min="15380" max="15380" width="17.5546875" style="3" bestFit="1" customWidth="1"/>
    <col min="15381" max="15381" width="12.44140625" style="3" bestFit="1" customWidth="1"/>
    <col min="15382" max="15624" width="9.44140625" style="3"/>
    <col min="15625" max="15625" width="59.5546875" style="3" customWidth="1"/>
    <col min="15626" max="15626" width="10.44140625" style="3" customWidth="1"/>
    <col min="15627" max="15627" width="13.5546875" style="3" customWidth="1"/>
    <col min="15628" max="15628" width="14.5546875" style="3" bestFit="1" customWidth="1"/>
    <col min="15629" max="15629" width="13.5546875" style="3" customWidth="1"/>
    <col min="15630" max="15630" width="16.44140625" style="3" bestFit="1" customWidth="1"/>
    <col min="15631" max="15631" width="13.5546875" style="3" customWidth="1"/>
    <col min="15632" max="15632" width="16.5546875" style="3" bestFit="1" customWidth="1"/>
    <col min="15633" max="15633" width="13.5546875" style="3" customWidth="1"/>
    <col min="15634" max="15634" width="16.5546875" style="3" bestFit="1" customWidth="1"/>
    <col min="15635" max="15635" width="12" style="3" customWidth="1"/>
    <col min="15636" max="15636" width="17.5546875" style="3" bestFit="1" customWidth="1"/>
    <col min="15637" max="15637" width="12.44140625" style="3" bestFit="1" customWidth="1"/>
    <col min="15638" max="15880" width="9.44140625" style="3"/>
    <col min="15881" max="15881" width="59.5546875" style="3" customWidth="1"/>
    <col min="15882" max="15882" width="10.44140625" style="3" customWidth="1"/>
    <col min="15883" max="15883" width="13.5546875" style="3" customWidth="1"/>
    <col min="15884" max="15884" width="14.5546875" style="3" bestFit="1" customWidth="1"/>
    <col min="15885" max="15885" width="13.5546875" style="3" customWidth="1"/>
    <col min="15886" max="15886" width="16.44140625" style="3" bestFit="1" customWidth="1"/>
    <col min="15887" max="15887" width="13.5546875" style="3" customWidth="1"/>
    <col min="15888" max="15888" width="16.5546875" style="3" bestFit="1" customWidth="1"/>
    <col min="15889" max="15889" width="13.5546875" style="3" customWidth="1"/>
    <col min="15890" max="15890" width="16.5546875" style="3" bestFit="1" customWidth="1"/>
    <col min="15891" max="15891" width="12" style="3" customWidth="1"/>
    <col min="15892" max="15892" width="17.5546875" style="3" bestFit="1" customWidth="1"/>
    <col min="15893" max="15893" width="12.44140625" style="3" bestFit="1" customWidth="1"/>
    <col min="15894" max="16136" width="9.44140625" style="3"/>
    <col min="16137" max="16137" width="59.5546875" style="3" customWidth="1"/>
    <col min="16138" max="16138" width="10.44140625" style="3" customWidth="1"/>
    <col min="16139" max="16139" width="13.5546875" style="3" customWidth="1"/>
    <col min="16140" max="16140" width="14.5546875" style="3" bestFit="1" customWidth="1"/>
    <col min="16141" max="16141" width="13.5546875" style="3" customWidth="1"/>
    <col min="16142" max="16142" width="16.44140625" style="3" bestFit="1" customWidth="1"/>
    <col min="16143" max="16143" width="13.5546875" style="3" customWidth="1"/>
    <col min="16144" max="16144" width="16.5546875" style="3" bestFit="1" customWidth="1"/>
    <col min="16145" max="16145" width="13.5546875" style="3" customWidth="1"/>
    <col min="16146" max="16146" width="16.5546875" style="3" bestFit="1" customWidth="1"/>
    <col min="16147" max="16147" width="12" style="3" customWidth="1"/>
    <col min="16148" max="16148" width="17.5546875" style="3" bestFit="1" customWidth="1"/>
    <col min="16149" max="16149" width="12.44140625" style="3" bestFit="1" customWidth="1"/>
    <col min="16150" max="16384" width="9.44140625" style="3"/>
  </cols>
  <sheetData>
    <row r="1" spans="1:22" s="4" customFormat="1" ht="20.399999999999999" x14ac:dyDescent="0.45">
      <c r="A1" s="131" t="s">
        <v>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5"/>
    </row>
    <row r="2" spans="1:22" s="4" customFormat="1" ht="20.25" customHeight="1" x14ac:dyDescent="0.4">
      <c r="A2" s="64" t="s">
        <v>103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5"/>
    </row>
    <row r="3" spans="1:22" s="4" customFormat="1" ht="31.5" customHeight="1" x14ac:dyDescent="0.4">
      <c r="A3" s="64" t="s">
        <v>49</v>
      </c>
      <c r="B3" s="141" t="s">
        <v>50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5"/>
    </row>
    <row r="4" spans="1:22" s="6" customFormat="1" ht="16.8" x14ac:dyDescent="0.4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2" ht="27.75" customHeight="1" x14ac:dyDescent="0.4">
      <c r="A5" s="148" t="s">
        <v>52</v>
      </c>
      <c r="B5" s="133" t="s">
        <v>104</v>
      </c>
      <c r="C5" s="136" t="s">
        <v>55</v>
      </c>
      <c r="D5" s="136"/>
      <c r="E5" s="136" t="s">
        <v>56</v>
      </c>
      <c r="F5" s="153"/>
      <c r="G5" s="154" t="s">
        <v>57</v>
      </c>
      <c r="H5" s="136"/>
      <c r="I5" s="136" t="s">
        <v>58</v>
      </c>
      <c r="J5" s="136"/>
      <c r="K5" s="136" t="s">
        <v>59</v>
      </c>
      <c r="L5" s="136"/>
      <c r="M5" s="136" t="s">
        <v>60</v>
      </c>
      <c r="N5" s="153"/>
      <c r="O5" s="136" t="s">
        <v>61</v>
      </c>
      <c r="P5" s="136"/>
      <c r="Q5" s="136" t="s">
        <v>62</v>
      </c>
      <c r="R5" s="153"/>
      <c r="S5" s="151" t="s">
        <v>63</v>
      </c>
      <c r="T5" s="145"/>
    </row>
    <row r="6" spans="1:22" ht="30.75" customHeight="1" x14ac:dyDescent="0.4">
      <c r="A6" s="148"/>
      <c r="B6" s="133"/>
      <c r="C6" s="139" t="s">
        <v>64</v>
      </c>
      <c r="D6" s="139"/>
      <c r="E6" s="139" t="s">
        <v>64</v>
      </c>
      <c r="F6" s="149"/>
      <c r="G6" s="150" t="s">
        <v>64</v>
      </c>
      <c r="H6" s="139"/>
      <c r="I6" s="139" t="s">
        <v>64</v>
      </c>
      <c r="J6" s="139"/>
      <c r="K6" s="139" t="s">
        <v>64</v>
      </c>
      <c r="L6" s="139"/>
      <c r="M6" s="139" t="s">
        <v>64</v>
      </c>
      <c r="N6" s="149"/>
      <c r="O6" s="139" t="s">
        <v>64</v>
      </c>
      <c r="P6" s="139"/>
      <c r="Q6" s="139" t="s">
        <v>64</v>
      </c>
      <c r="R6" s="149"/>
      <c r="S6" s="152"/>
      <c r="T6" s="147"/>
    </row>
    <row r="7" spans="1:22" ht="16.8" x14ac:dyDescent="0.4">
      <c r="A7" s="148"/>
      <c r="B7" s="133"/>
      <c r="C7" s="58" t="s">
        <v>65</v>
      </c>
      <c r="D7" s="10" t="s">
        <v>66</v>
      </c>
      <c r="E7" s="10" t="s">
        <v>65</v>
      </c>
      <c r="F7" s="10" t="s">
        <v>66</v>
      </c>
      <c r="G7" s="10" t="s">
        <v>65</v>
      </c>
      <c r="H7" s="10" t="s">
        <v>66</v>
      </c>
      <c r="I7" s="10" t="s">
        <v>65</v>
      </c>
      <c r="J7" s="10" t="s">
        <v>66</v>
      </c>
      <c r="K7" s="10"/>
      <c r="L7" s="10"/>
      <c r="M7" s="10"/>
      <c r="N7" s="10"/>
      <c r="O7" s="10" t="s">
        <v>65</v>
      </c>
      <c r="P7" s="10" t="s">
        <v>66</v>
      </c>
      <c r="Q7" s="10" t="s">
        <v>65</v>
      </c>
      <c r="R7" s="10" t="s">
        <v>66</v>
      </c>
      <c r="S7" s="10" t="s">
        <v>65</v>
      </c>
      <c r="T7" s="11" t="s">
        <v>66</v>
      </c>
    </row>
    <row r="8" spans="1:22" ht="16.8" x14ac:dyDescent="0.4">
      <c r="A8" s="13" t="s">
        <v>68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2" ht="16.8" x14ac:dyDescent="0.4">
      <c r="A9" s="37" t="s">
        <v>69</v>
      </c>
      <c r="B9" s="111">
        <v>0</v>
      </c>
      <c r="C9" s="44"/>
      <c r="D9" s="34">
        <f>$B9*C9</f>
        <v>0</v>
      </c>
      <c r="E9" s="44"/>
      <c r="F9" s="34">
        <f>$B9*E9</f>
        <v>0</v>
      </c>
      <c r="G9" s="100"/>
      <c r="H9" s="34">
        <f>$B9*G9</f>
        <v>0</v>
      </c>
      <c r="I9" s="100"/>
      <c r="J9" s="34">
        <f>$B9*I9</f>
        <v>0</v>
      </c>
      <c r="K9" s="100"/>
      <c r="L9" s="34">
        <f>$B9*K9</f>
        <v>0</v>
      </c>
      <c r="M9" s="100"/>
      <c r="N9" s="34">
        <f>$B9*M9</f>
        <v>0</v>
      </c>
      <c r="O9" s="100"/>
      <c r="P9" s="34">
        <f>$B9*O9</f>
        <v>0</v>
      </c>
      <c r="Q9" s="100"/>
      <c r="R9" s="34">
        <f>$B9*Q9</f>
        <v>0</v>
      </c>
      <c r="S9" s="70">
        <f>C9+E9+G9+I9+O9+Q9+K9+M9</f>
        <v>0</v>
      </c>
      <c r="T9" s="101">
        <f>D9+F9+H9+J9+L9+N9+P9+R9</f>
        <v>0</v>
      </c>
      <c r="V9" s="16"/>
    </row>
    <row r="10" spans="1:22" ht="16.8" x14ac:dyDescent="0.4">
      <c r="A10" s="37" t="s">
        <v>69</v>
      </c>
      <c r="B10" s="111">
        <v>0</v>
      </c>
      <c r="C10" s="44"/>
      <c r="D10" s="34">
        <f t="shared" ref="D10:F13" si="0">$B10*C10</f>
        <v>0</v>
      </c>
      <c r="E10" s="44"/>
      <c r="F10" s="34">
        <f t="shared" si="0"/>
        <v>0</v>
      </c>
      <c r="G10" s="100"/>
      <c r="H10" s="34">
        <f t="shared" ref="H10" si="1">$B10*G10</f>
        <v>0</v>
      </c>
      <c r="I10" s="100"/>
      <c r="J10" s="34">
        <f t="shared" ref="J10" si="2">$B10*I10</f>
        <v>0</v>
      </c>
      <c r="K10" s="100"/>
      <c r="L10" s="34">
        <f t="shared" ref="L10" si="3">$B10*K10</f>
        <v>0</v>
      </c>
      <c r="M10" s="100"/>
      <c r="N10" s="34">
        <f t="shared" ref="N10" si="4">$B10*M10</f>
        <v>0</v>
      </c>
      <c r="O10" s="100"/>
      <c r="P10" s="34">
        <f t="shared" ref="P10" si="5">$B10*O10</f>
        <v>0</v>
      </c>
      <c r="Q10" s="100"/>
      <c r="R10" s="34">
        <f t="shared" ref="R10" si="6">$B10*Q10</f>
        <v>0</v>
      </c>
      <c r="S10" s="70">
        <f t="shared" ref="S10:S13" si="7">C10+E10+G10+I10+O10+Q10+K10+M10</f>
        <v>0</v>
      </c>
      <c r="T10" s="101">
        <f t="shared" ref="T10:T11" si="8">D10+F10+H10+J10+L10+N10+P10+R10</f>
        <v>0</v>
      </c>
      <c r="V10" s="16"/>
    </row>
    <row r="11" spans="1:22" ht="16.8" x14ac:dyDescent="0.4">
      <c r="A11" s="37" t="s">
        <v>69</v>
      </c>
      <c r="B11" s="111">
        <v>0</v>
      </c>
      <c r="C11" s="44"/>
      <c r="D11" s="34">
        <f t="shared" si="0"/>
        <v>0</v>
      </c>
      <c r="E11" s="44"/>
      <c r="F11" s="34">
        <f t="shared" si="0"/>
        <v>0</v>
      </c>
      <c r="G11" s="100"/>
      <c r="H11" s="34">
        <f t="shared" ref="H11" si="9">$B11*G11</f>
        <v>0</v>
      </c>
      <c r="I11" s="100"/>
      <c r="J11" s="34">
        <f t="shared" ref="J11" si="10">$B11*I11</f>
        <v>0</v>
      </c>
      <c r="K11" s="100"/>
      <c r="L11" s="34">
        <f t="shared" ref="L11" si="11">$B11*K11</f>
        <v>0</v>
      </c>
      <c r="M11" s="100"/>
      <c r="N11" s="34">
        <f t="shared" ref="N11" si="12">$B11*M11</f>
        <v>0</v>
      </c>
      <c r="O11" s="100"/>
      <c r="P11" s="34">
        <f t="shared" ref="P11" si="13">$B11*O11</f>
        <v>0</v>
      </c>
      <c r="Q11" s="100"/>
      <c r="R11" s="34">
        <f t="shared" ref="R11" si="14">$B11*Q11</f>
        <v>0</v>
      </c>
      <c r="S11" s="70">
        <f t="shared" si="7"/>
        <v>0</v>
      </c>
      <c r="T11" s="101">
        <f t="shared" si="8"/>
        <v>0</v>
      </c>
      <c r="V11" s="16"/>
    </row>
    <row r="12" spans="1:22" ht="16.8" x14ac:dyDescent="0.4">
      <c r="A12" s="37" t="s">
        <v>69</v>
      </c>
      <c r="B12" s="111">
        <v>0</v>
      </c>
      <c r="C12" s="44"/>
      <c r="D12" s="34">
        <f t="shared" si="0"/>
        <v>0</v>
      </c>
      <c r="E12" s="44"/>
      <c r="F12" s="34">
        <f t="shared" si="0"/>
        <v>0</v>
      </c>
      <c r="G12" s="100"/>
      <c r="H12" s="34">
        <f t="shared" ref="H12" si="15">$B12*G12</f>
        <v>0</v>
      </c>
      <c r="I12" s="100"/>
      <c r="J12" s="34">
        <f t="shared" ref="J12" si="16">$B12*I12</f>
        <v>0</v>
      </c>
      <c r="K12" s="100"/>
      <c r="L12" s="34">
        <f t="shared" ref="L12" si="17">$B12*K12</f>
        <v>0</v>
      </c>
      <c r="M12" s="100"/>
      <c r="N12" s="34">
        <f t="shared" ref="N12" si="18">$B12*M12</f>
        <v>0</v>
      </c>
      <c r="O12" s="100"/>
      <c r="P12" s="34">
        <f t="shared" ref="P12" si="19">$B12*O12</f>
        <v>0</v>
      </c>
      <c r="Q12" s="100"/>
      <c r="R12" s="34">
        <f t="shared" ref="R12" si="20">$B12*Q12</f>
        <v>0</v>
      </c>
      <c r="S12" s="70">
        <f t="shared" si="7"/>
        <v>0</v>
      </c>
      <c r="T12" s="101">
        <f>D12+F12+H12+J12+L12+N12+P12+R12</f>
        <v>0</v>
      </c>
      <c r="V12" s="16"/>
    </row>
    <row r="13" spans="1:22" ht="16.8" x14ac:dyDescent="0.4">
      <c r="A13" s="37" t="s">
        <v>69</v>
      </c>
      <c r="B13" s="111">
        <v>0</v>
      </c>
      <c r="C13" s="44"/>
      <c r="D13" s="34">
        <f t="shared" si="0"/>
        <v>0</v>
      </c>
      <c r="E13" s="44"/>
      <c r="F13" s="34">
        <f t="shared" si="0"/>
        <v>0</v>
      </c>
      <c r="G13" s="100"/>
      <c r="H13" s="34">
        <f t="shared" ref="H13" si="21">$B13*G13</f>
        <v>0</v>
      </c>
      <c r="I13" s="100"/>
      <c r="J13" s="34">
        <f t="shared" ref="J13" si="22">$B13*I13</f>
        <v>0</v>
      </c>
      <c r="K13" s="100"/>
      <c r="L13" s="34">
        <f t="shared" ref="L13" si="23">$B13*K13</f>
        <v>0</v>
      </c>
      <c r="M13" s="100"/>
      <c r="N13" s="34">
        <f t="shared" ref="N13" si="24">$B13*M13</f>
        <v>0</v>
      </c>
      <c r="O13" s="100"/>
      <c r="P13" s="34">
        <f t="shared" ref="P13" si="25">$B13*O13</f>
        <v>0</v>
      </c>
      <c r="Q13" s="100"/>
      <c r="R13" s="34">
        <f t="shared" ref="R13" si="26">$B13*Q13</f>
        <v>0</v>
      </c>
      <c r="S13" s="70">
        <f t="shared" si="7"/>
        <v>0</v>
      </c>
      <c r="T13" s="101">
        <f>D13+F13+H13+J13+L13+N13+P13+R13</f>
        <v>0</v>
      </c>
      <c r="V13" s="16"/>
    </row>
    <row r="14" spans="1:22" ht="16.8" x14ac:dyDescent="0.4">
      <c r="A14" s="17"/>
      <c r="B14" s="17"/>
      <c r="C14" s="18"/>
      <c r="D14" s="15"/>
      <c r="E14" s="15"/>
      <c r="F14" s="15"/>
      <c r="G14" s="15"/>
      <c r="H14" s="22"/>
      <c r="I14" s="15"/>
      <c r="J14" s="22"/>
      <c r="K14" s="15"/>
      <c r="L14" s="22"/>
      <c r="M14" s="15"/>
      <c r="N14" s="22"/>
      <c r="O14" s="15"/>
      <c r="P14" s="22"/>
      <c r="Q14" s="15"/>
      <c r="R14" s="22"/>
      <c r="S14" s="22"/>
      <c r="T14" s="22"/>
    </row>
    <row r="15" spans="1:22" s="4" customFormat="1" ht="16.8" x14ac:dyDescent="0.4">
      <c r="A15" s="28" t="s">
        <v>70</v>
      </c>
      <c r="B15" s="28"/>
      <c r="C15" s="41"/>
      <c r="D15" s="29">
        <f>SUM(D9:D14)</f>
        <v>0</v>
      </c>
      <c r="E15" s="29"/>
      <c r="F15" s="29">
        <f>SUM(F9:F14)</f>
        <v>0</v>
      </c>
      <c r="G15" s="29"/>
      <c r="H15" s="29">
        <f>SUM(H9:H14)</f>
        <v>0</v>
      </c>
      <c r="I15" s="29"/>
      <c r="J15" s="29">
        <f>SUM(J9:J14)</f>
        <v>0</v>
      </c>
      <c r="K15" s="29"/>
      <c r="L15" s="29"/>
      <c r="M15" s="29"/>
      <c r="N15" s="29"/>
      <c r="O15" s="29"/>
      <c r="P15" s="29">
        <f>SUM(P9:P14)</f>
        <v>0</v>
      </c>
      <c r="Q15" s="29"/>
      <c r="R15" s="29">
        <f>SUM(R9:R14)</f>
        <v>0</v>
      </c>
      <c r="S15" s="81">
        <f>SUM(S9:S14)</f>
        <v>0</v>
      </c>
      <c r="T15" s="29">
        <f>SUM(T9:T14)</f>
        <v>0</v>
      </c>
      <c r="U15" s="9"/>
      <c r="V15" s="20"/>
    </row>
    <row r="16" spans="1:22" s="4" customFormat="1" ht="16.8" x14ac:dyDescent="0.4">
      <c r="A16" s="21" t="s">
        <v>105</v>
      </c>
      <c r="B16" s="21"/>
      <c r="C16" s="60"/>
      <c r="D16" s="102"/>
      <c r="E16" s="102"/>
      <c r="F16" s="102"/>
      <c r="G16" s="102"/>
      <c r="H16" s="27"/>
      <c r="I16" s="102"/>
      <c r="J16" s="27"/>
      <c r="K16" s="102"/>
      <c r="L16" s="27"/>
      <c r="M16" s="102"/>
      <c r="N16" s="27"/>
      <c r="O16" s="102"/>
      <c r="P16" s="27"/>
      <c r="Q16" s="102"/>
      <c r="R16" s="27"/>
      <c r="S16" s="27"/>
      <c r="T16" s="27"/>
      <c r="U16" s="5"/>
    </row>
    <row r="17" spans="1:28" ht="16.8" x14ac:dyDescent="0.4">
      <c r="A17" s="72" t="s">
        <v>106</v>
      </c>
      <c r="B17" s="103">
        <v>0</v>
      </c>
      <c r="C17" s="104"/>
      <c r="D17" s="34">
        <f>(+$B$17*D15)+(D18*$B$17)</f>
        <v>0</v>
      </c>
      <c r="E17" s="22"/>
      <c r="F17" s="34">
        <f>(+$B$17*F15)+(F18*$B$17)</f>
        <v>0</v>
      </c>
      <c r="G17" s="22"/>
      <c r="H17" s="34">
        <f>(+$B$17*H15)+(H18*$B$17)</f>
        <v>0</v>
      </c>
      <c r="I17" s="22"/>
      <c r="J17" s="34">
        <f>(+$B$17*J15)+(J18*$B$17)</f>
        <v>0</v>
      </c>
      <c r="K17" s="22"/>
      <c r="L17" s="34"/>
      <c r="M17" s="22"/>
      <c r="N17" s="34"/>
      <c r="O17" s="22"/>
      <c r="P17" s="34">
        <f>(+$B$17*P15)+(P18*$B$17)</f>
        <v>0</v>
      </c>
      <c r="Q17" s="22"/>
      <c r="R17" s="34">
        <f>(+$B$17*R15)+(R18*$B$17)</f>
        <v>0</v>
      </c>
      <c r="S17" s="34"/>
      <c r="T17" s="101">
        <f t="shared" ref="T17:T18" si="27">D17+F17+H17+J17+L17+N17+P17+R17</f>
        <v>0</v>
      </c>
    </row>
    <row r="18" spans="1:28" ht="16.8" x14ac:dyDescent="0.4">
      <c r="A18" s="72" t="s">
        <v>72</v>
      </c>
      <c r="B18" s="103">
        <v>0</v>
      </c>
      <c r="C18" s="104"/>
      <c r="D18" s="34">
        <f>+$B$18*D15</f>
        <v>0</v>
      </c>
      <c r="E18" s="22"/>
      <c r="F18" s="34">
        <f>+$B$18*F15</f>
        <v>0</v>
      </c>
      <c r="G18" s="22"/>
      <c r="H18" s="34">
        <f>+$B$18*H15</f>
        <v>0</v>
      </c>
      <c r="I18" s="22"/>
      <c r="J18" s="34">
        <f>+$B$18*J15</f>
        <v>0</v>
      </c>
      <c r="K18" s="22"/>
      <c r="L18" s="34"/>
      <c r="M18" s="22"/>
      <c r="N18" s="34"/>
      <c r="O18" s="22"/>
      <c r="P18" s="34">
        <f>+$B$18*P15</f>
        <v>0</v>
      </c>
      <c r="Q18" s="22"/>
      <c r="R18" s="34">
        <f>+$B$18*R15</f>
        <v>0</v>
      </c>
      <c r="S18" s="34"/>
      <c r="T18" s="101">
        <f t="shared" si="27"/>
        <v>0</v>
      </c>
      <c r="U18" s="105"/>
      <c r="V18" s="106"/>
      <c r="W18" s="105"/>
      <c r="X18" s="106"/>
      <c r="Y18" s="105"/>
      <c r="Z18" s="106"/>
      <c r="AA18" s="107"/>
      <c r="AB18" s="9"/>
    </row>
    <row r="19" spans="1:28" ht="16.8" x14ac:dyDescent="0.4">
      <c r="A19" s="17"/>
      <c r="B19" s="17"/>
      <c r="C19" s="10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8" s="4" customFormat="1" ht="16.8" x14ac:dyDescent="0.4">
      <c r="A20" s="28" t="s">
        <v>107</v>
      </c>
      <c r="B20" s="28"/>
      <c r="C20" s="30"/>
      <c r="D20" s="29">
        <f>SUM(D17:D18)</f>
        <v>0</v>
      </c>
      <c r="E20" s="29"/>
      <c r="F20" s="29">
        <f>SUM(F17:F18)</f>
        <v>0</v>
      </c>
      <c r="G20" s="29"/>
      <c r="H20" s="29">
        <f>SUM(H17:H18)</f>
        <v>0</v>
      </c>
      <c r="I20" s="29"/>
      <c r="J20" s="29">
        <f>SUM(J17:J18)</f>
        <v>0</v>
      </c>
      <c r="K20" s="29"/>
      <c r="L20" s="29"/>
      <c r="M20" s="29"/>
      <c r="N20" s="29"/>
      <c r="O20" s="29"/>
      <c r="P20" s="29">
        <f>SUM(P17:P18)</f>
        <v>0</v>
      </c>
      <c r="Q20" s="29"/>
      <c r="R20" s="29">
        <f>SUM(R17:R18)</f>
        <v>0</v>
      </c>
      <c r="S20" s="29"/>
      <c r="T20" s="101">
        <f>D20+F20+H20+J20+L20+N20+P20+R20</f>
        <v>0</v>
      </c>
      <c r="U20" s="9"/>
    </row>
    <row r="21" spans="1:28" ht="16.8" x14ac:dyDescent="0.4">
      <c r="A21" s="13" t="s">
        <v>85</v>
      </c>
      <c r="B21" s="13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2"/>
      <c r="S21" s="22"/>
      <c r="T21" s="15"/>
    </row>
    <row r="22" spans="1:28" ht="16.8" x14ac:dyDescent="0.4">
      <c r="A22" s="37" t="s">
        <v>99</v>
      </c>
      <c r="B22" s="17"/>
      <c r="C22" s="17"/>
      <c r="D22" s="38">
        <v>0</v>
      </c>
      <c r="E22" s="15"/>
      <c r="F22" s="38">
        <v>0</v>
      </c>
      <c r="G22" s="15"/>
      <c r="H22" s="38">
        <v>0</v>
      </c>
      <c r="I22" s="15"/>
      <c r="J22" s="38">
        <v>0</v>
      </c>
      <c r="K22" s="15"/>
      <c r="L22" s="38">
        <v>0</v>
      </c>
      <c r="M22" s="15"/>
      <c r="N22" s="38">
        <v>0</v>
      </c>
      <c r="O22" s="15"/>
      <c r="P22" s="38">
        <v>0</v>
      </c>
      <c r="Q22" s="15"/>
      <c r="R22" s="38">
        <v>0</v>
      </c>
      <c r="S22" s="38"/>
      <c r="T22" s="101">
        <f t="shared" ref="T22" si="28">D22+F22+H22+J22+L22+N22+P22+R22</f>
        <v>0</v>
      </c>
      <c r="U22" s="65"/>
    </row>
    <row r="23" spans="1:28" ht="16.8" x14ac:dyDescent="0.4">
      <c r="A23" s="17"/>
      <c r="B23" s="17"/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2"/>
      <c r="S23" s="22"/>
      <c r="T23" s="15"/>
    </row>
    <row r="24" spans="1:28" s="4" customFormat="1" ht="16.8" x14ac:dyDescent="0.4">
      <c r="A24" s="28" t="s">
        <v>108</v>
      </c>
      <c r="B24" s="28"/>
      <c r="C24" s="31"/>
      <c r="D24" s="29">
        <f>SUM(D22:D22)</f>
        <v>0</v>
      </c>
      <c r="E24" s="29"/>
      <c r="F24" s="29">
        <f>SUM(F22:F22)</f>
        <v>0</v>
      </c>
      <c r="G24" s="29"/>
      <c r="H24" s="29">
        <f>SUM(H22:H22)</f>
        <v>0</v>
      </c>
      <c r="I24" s="29"/>
      <c r="J24" s="29">
        <f>SUM(J22:J22)</f>
        <v>0</v>
      </c>
      <c r="K24" s="29"/>
      <c r="L24" s="29">
        <f>SUM(L22:L22)</f>
        <v>0</v>
      </c>
      <c r="M24" s="29"/>
      <c r="N24" s="29">
        <f>SUM(N22:N22)</f>
        <v>0</v>
      </c>
      <c r="O24" s="29"/>
      <c r="P24" s="29">
        <f>SUM(P22:P22)</f>
        <v>0</v>
      </c>
      <c r="Q24" s="29"/>
      <c r="R24" s="29">
        <f>SUM(R22:R22)</f>
        <v>0</v>
      </c>
      <c r="S24" s="29"/>
      <c r="T24" s="29">
        <f>SUM(T22:T22)</f>
        <v>0</v>
      </c>
      <c r="U24" s="9"/>
    </row>
    <row r="25" spans="1:28" ht="16.8" x14ac:dyDescent="0.4">
      <c r="A25" s="13" t="s">
        <v>109</v>
      </c>
      <c r="B25" s="13"/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2"/>
      <c r="S25" s="22"/>
      <c r="T25" s="15"/>
    </row>
    <row r="26" spans="1:28" ht="16.8" x14ac:dyDescent="0.4">
      <c r="A26" s="37" t="s">
        <v>101</v>
      </c>
      <c r="B26" s="17"/>
      <c r="C26" s="17"/>
      <c r="D26" s="38">
        <v>0</v>
      </c>
      <c r="E26" s="22"/>
      <c r="F26" s="38">
        <v>0</v>
      </c>
      <c r="G26" s="22"/>
      <c r="H26" s="38">
        <v>0</v>
      </c>
      <c r="I26" s="22"/>
      <c r="J26" s="38">
        <v>0</v>
      </c>
      <c r="K26" s="22"/>
      <c r="L26" s="38">
        <v>0</v>
      </c>
      <c r="M26" s="22"/>
      <c r="N26" s="38">
        <v>0</v>
      </c>
      <c r="O26" s="22"/>
      <c r="P26" s="38">
        <v>0</v>
      </c>
      <c r="Q26" s="22"/>
      <c r="R26" s="38">
        <v>0</v>
      </c>
      <c r="S26" s="38"/>
      <c r="T26" s="101">
        <f t="shared" ref="T26:T27" si="29">D26+F26+H26+J26+L26+N26+P26+R26</f>
        <v>0</v>
      </c>
    </row>
    <row r="27" spans="1:28" ht="16.8" x14ac:dyDescent="0.4">
      <c r="A27" s="68" t="s">
        <v>102</v>
      </c>
      <c r="B27" s="17"/>
      <c r="C27" s="17"/>
      <c r="D27" s="38">
        <v>0</v>
      </c>
      <c r="E27" s="22"/>
      <c r="F27" s="38">
        <v>0</v>
      </c>
      <c r="G27" s="22"/>
      <c r="H27" s="38">
        <v>0</v>
      </c>
      <c r="I27" s="22"/>
      <c r="J27" s="38">
        <v>0</v>
      </c>
      <c r="K27" s="22"/>
      <c r="L27" s="38">
        <v>0</v>
      </c>
      <c r="M27" s="22"/>
      <c r="N27" s="38">
        <v>0</v>
      </c>
      <c r="O27" s="22"/>
      <c r="P27" s="38">
        <v>0</v>
      </c>
      <c r="Q27" s="22"/>
      <c r="R27" s="38">
        <v>0</v>
      </c>
      <c r="S27" s="38"/>
      <c r="T27" s="101">
        <f t="shared" si="29"/>
        <v>0</v>
      </c>
    </row>
    <row r="28" spans="1:28" ht="16.8" x14ac:dyDescent="0.4">
      <c r="A28" s="17"/>
      <c r="B28" s="17"/>
      <c r="C28" s="1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22"/>
      <c r="S28" s="22"/>
      <c r="T28" s="15"/>
    </row>
    <row r="29" spans="1:28" s="4" customFormat="1" ht="16.8" x14ac:dyDescent="0.4">
      <c r="A29" s="28" t="s">
        <v>110</v>
      </c>
      <c r="B29" s="28"/>
      <c r="C29" s="31"/>
      <c r="D29" s="29">
        <f>SUM(D26:D28)</f>
        <v>0</v>
      </c>
      <c r="E29" s="29"/>
      <c r="F29" s="29">
        <f>SUM(F26:F28)</f>
        <v>0</v>
      </c>
      <c r="G29" s="29"/>
      <c r="H29" s="29">
        <f>SUM(H26:H28)</f>
        <v>0</v>
      </c>
      <c r="I29" s="29"/>
      <c r="J29" s="29">
        <f>SUM(J26:J28)</f>
        <v>0</v>
      </c>
      <c r="K29" s="29"/>
      <c r="L29" s="29">
        <f>SUM(L26:L28)</f>
        <v>0</v>
      </c>
      <c r="M29" s="29"/>
      <c r="N29" s="29">
        <f>SUM(N26:N28)</f>
        <v>0</v>
      </c>
      <c r="O29" s="29"/>
      <c r="P29" s="29">
        <f>SUM(P26:P28)</f>
        <v>0</v>
      </c>
      <c r="Q29" s="29"/>
      <c r="R29" s="29">
        <f>SUM(R26:R28)</f>
        <v>0</v>
      </c>
      <c r="S29" s="29"/>
      <c r="T29" s="101">
        <f>D29+F29+H29+J29+L29+N29+P29+R29</f>
        <v>0</v>
      </c>
      <c r="U29" s="9"/>
    </row>
    <row r="30" spans="1:28" ht="16.8" x14ac:dyDescent="0.4">
      <c r="A30" s="32" t="s">
        <v>88</v>
      </c>
      <c r="B30" s="32"/>
      <c r="C30" s="32"/>
      <c r="D30" s="33">
        <f>+D15+D20+D24+D29</f>
        <v>0</v>
      </c>
      <c r="E30" s="33"/>
      <c r="F30" s="33">
        <f>+F15+F20+F24+F29</f>
        <v>0</v>
      </c>
      <c r="G30" s="33"/>
      <c r="H30" s="33">
        <f>+H15+H20+H24+H29</f>
        <v>0</v>
      </c>
      <c r="I30" s="33"/>
      <c r="J30" s="33">
        <f>+J15+J20+J24+J29</f>
        <v>0</v>
      </c>
      <c r="K30" s="33"/>
      <c r="L30" s="33">
        <f>+L15+L20+L24+L29</f>
        <v>0</v>
      </c>
      <c r="M30" s="33"/>
      <c r="N30" s="33">
        <f>+N15+N20+N24+N29</f>
        <v>0</v>
      </c>
      <c r="O30" s="33"/>
      <c r="P30" s="33">
        <f>+P15+P20+P24+P29</f>
        <v>0</v>
      </c>
      <c r="Q30" s="33"/>
      <c r="R30" s="33">
        <f>+R15+R20+R24+R29</f>
        <v>0</v>
      </c>
      <c r="S30" s="109"/>
      <c r="T30" s="33">
        <f>+T15+T20+T24+T29</f>
        <v>0</v>
      </c>
    </row>
    <row r="31" spans="1:28" ht="16.8" hidden="1" x14ac:dyDescent="0.4">
      <c r="D31" s="24"/>
      <c r="E31" s="105"/>
      <c r="F31" s="24"/>
      <c r="G31" s="105"/>
      <c r="H31" s="24"/>
      <c r="I31" s="105"/>
      <c r="J31" s="24"/>
      <c r="K31" s="105"/>
      <c r="L31" s="24"/>
      <c r="M31" s="105"/>
      <c r="N31" s="24"/>
      <c r="O31" s="105"/>
      <c r="P31" s="24"/>
      <c r="Q31" s="105"/>
      <c r="R31" s="24"/>
      <c r="S31" s="24"/>
      <c r="T31" s="24"/>
    </row>
    <row r="32" spans="1:28" ht="16.8" hidden="1" x14ac:dyDescent="0.4">
      <c r="A32" s="110" t="s">
        <v>89</v>
      </c>
      <c r="B32" s="110"/>
      <c r="C32" s="110"/>
      <c r="D32" s="103">
        <v>0</v>
      </c>
      <c r="E32" s="104"/>
      <c r="F32" s="103">
        <v>0</v>
      </c>
      <c r="G32" s="104"/>
      <c r="H32" s="103">
        <v>0</v>
      </c>
      <c r="I32" s="104"/>
      <c r="J32" s="103">
        <v>0</v>
      </c>
      <c r="K32" s="104"/>
      <c r="L32" s="103">
        <v>0</v>
      </c>
      <c r="M32" s="104"/>
      <c r="N32" s="103">
        <v>0</v>
      </c>
      <c r="O32" s="104"/>
      <c r="P32" s="103">
        <v>0</v>
      </c>
      <c r="Q32" s="104"/>
      <c r="R32" s="103">
        <v>0</v>
      </c>
      <c r="S32" s="103"/>
      <c r="T32" s="103">
        <v>0</v>
      </c>
    </row>
    <row r="33" spans="1:22" ht="16.8" hidden="1" x14ac:dyDescent="0.4">
      <c r="A33" s="110" t="s">
        <v>90</v>
      </c>
      <c r="B33" s="110"/>
      <c r="C33" s="110"/>
      <c r="D33" s="111">
        <v>0</v>
      </c>
      <c r="E33" s="112"/>
      <c r="F33" s="111">
        <v>0</v>
      </c>
      <c r="G33" s="112"/>
      <c r="H33" s="111">
        <v>0</v>
      </c>
      <c r="I33" s="112"/>
      <c r="J33" s="111">
        <v>0</v>
      </c>
      <c r="K33" s="112"/>
      <c r="L33" s="111">
        <v>0</v>
      </c>
      <c r="M33" s="112"/>
      <c r="N33" s="111">
        <v>0</v>
      </c>
      <c r="O33" s="112"/>
      <c r="P33" s="111">
        <v>0</v>
      </c>
      <c r="Q33" s="112"/>
      <c r="R33" s="111">
        <v>0</v>
      </c>
      <c r="S33" s="111"/>
      <c r="T33" s="101">
        <f>D33+F33+H33+J33+L33+N33+P33+R33</f>
        <v>0</v>
      </c>
    </row>
    <row r="34" spans="1:22" ht="16.8" hidden="1" x14ac:dyDescent="0.4">
      <c r="A34" s="113" t="s">
        <v>91</v>
      </c>
      <c r="B34" s="113"/>
      <c r="C34" s="113"/>
      <c r="D34" s="111">
        <v>0</v>
      </c>
      <c r="E34" s="112"/>
      <c r="F34" s="111">
        <v>0</v>
      </c>
      <c r="G34" s="112"/>
      <c r="H34" s="111">
        <v>0</v>
      </c>
      <c r="I34" s="112"/>
      <c r="J34" s="111">
        <v>0</v>
      </c>
      <c r="K34" s="112"/>
      <c r="L34" s="111">
        <v>0</v>
      </c>
      <c r="M34" s="112"/>
      <c r="N34" s="111">
        <v>0</v>
      </c>
      <c r="O34" s="112"/>
      <c r="P34" s="111">
        <v>0</v>
      </c>
      <c r="Q34" s="112"/>
      <c r="R34" s="111">
        <v>0</v>
      </c>
      <c r="S34" s="111"/>
      <c r="T34" s="101">
        <f>D34+F34+H34+J34+L34+N34+P34+R34</f>
        <v>0</v>
      </c>
    </row>
    <row r="35" spans="1:22" ht="16.8" hidden="1" x14ac:dyDescent="0.4">
      <c r="A35" s="114" t="s">
        <v>111</v>
      </c>
      <c r="B35" s="113"/>
      <c r="C35" s="113"/>
      <c r="D35" s="56">
        <f>D34+D30</f>
        <v>0</v>
      </c>
      <c r="E35" s="115"/>
      <c r="F35" s="56">
        <f t="shared" ref="F35:P35" si="30">F34+F30</f>
        <v>0</v>
      </c>
      <c r="G35" s="115"/>
      <c r="H35" s="56">
        <f t="shared" si="30"/>
        <v>0</v>
      </c>
      <c r="I35" s="115"/>
      <c r="J35" s="56">
        <f t="shared" si="30"/>
        <v>0</v>
      </c>
      <c r="K35" s="115"/>
      <c r="L35" s="56">
        <f t="shared" ref="L35" si="31">L34+L30</f>
        <v>0</v>
      </c>
      <c r="M35" s="115"/>
      <c r="N35" s="56">
        <f t="shared" ref="N35" si="32">N34+N30</f>
        <v>0</v>
      </c>
      <c r="O35" s="115"/>
      <c r="P35" s="56">
        <f t="shared" si="30"/>
        <v>0</v>
      </c>
      <c r="Q35" s="115"/>
      <c r="R35" s="56">
        <f t="shared" ref="R35" si="33">R34+R30</f>
        <v>0</v>
      </c>
      <c r="S35" s="56"/>
      <c r="T35" s="116">
        <f>D35+F35+H35+J35+L35+N35+P35+R35</f>
        <v>0</v>
      </c>
    </row>
    <row r="36" spans="1:22" ht="16.8" hidden="1" x14ac:dyDescent="0.4">
      <c r="A36" s="113" t="s">
        <v>93</v>
      </c>
      <c r="B36" s="113"/>
      <c r="C36" s="113"/>
      <c r="D36" s="56">
        <f>$D$32*$D$33</f>
        <v>0</v>
      </c>
      <c r="E36" s="115"/>
      <c r="F36" s="56">
        <f>$F$32*$F$33</f>
        <v>0</v>
      </c>
      <c r="G36" s="115"/>
      <c r="H36" s="56">
        <f t="shared" ref="H36:P36" si="34">H32*H33</f>
        <v>0</v>
      </c>
      <c r="I36" s="115"/>
      <c r="J36" s="56">
        <f t="shared" si="34"/>
        <v>0</v>
      </c>
      <c r="K36" s="115"/>
      <c r="L36" s="56">
        <f t="shared" ref="L36" si="35">L32*L33</f>
        <v>0</v>
      </c>
      <c r="M36" s="115"/>
      <c r="N36" s="56">
        <f t="shared" ref="N36" si="36">N32*N33</f>
        <v>0</v>
      </c>
      <c r="O36" s="115"/>
      <c r="P36" s="56">
        <f t="shared" si="34"/>
        <v>0</v>
      </c>
      <c r="Q36" s="115"/>
      <c r="R36" s="56">
        <f t="shared" ref="R36" si="37">R32*R33</f>
        <v>0</v>
      </c>
      <c r="S36" s="56"/>
      <c r="T36" s="101">
        <f>D36+F36+H36+J36+L36+N36+P36+R36</f>
        <v>0</v>
      </c>
    </row>
    <row r="37" spans="1:22" ht="16.8" hidden="1" x14ac:dyDescent="0.4">
      <c r="A37" s="25" t="s">
        <v>94</v>
      </c>
      <c r="B37" s="25"/>
      <c r="C37" s="23"/>
      <c r="D37" s="56">
        <f t="shared" ref="D37:P37" si="38">D36-D35</f>
        <v>0</v>
      </c>
      <c r="E37" s="115"/>
      <c r="F37" s="56">
        <f t="shared" si="38"/>
        <v>0</v>
      </c>
      <c r="G37" s="115"/>
      <c r="H37" s="56">
        <f>H36-H35</f>
        <v>0</v>
      </c>
      <c r="I37" s="115"/>
      <c r="J37" s="56">
        <f t="shared" si="38"/>
        <v>0</v>
      </c>
      <c r="K37" s="115"/>
      <c r="L37" s="56">
        <f t="shared" ref="L37" si="39">L36-L35</f>
        <v>0</v>
      </c>
      <c r="M37" s="115"/>
      <c r="N37" s="56">
        <f t="shared" ref="N37" si="40">N36-N35</f>
        <v>0</v>
      </c>
      <c r="O37" s="115"/>
      <c r="P37" s="56">
        <f t="shared" si="38"/>
        <v>0</v>
      </c>
      <c r="Q37" s="115"/>
      <c r="R37" s="56">
        <f t="shared" ref="R37" si="41">R36-R35</f>
        <v>0</v>
      </c>
      <c r="S37" s="56"/>
      <c r="T37" s="101">
        <f>D37+F37+H37+J37+L37+N37+P37+R37</f>
        <v>0</v>
      </c>
      <c r="U37" s="108"/>
    </row>
    <row r="38" spans="1:22" ht="16.8" hidden="1" x14ac:dyDescent="0.4">
      <c r="T38" s="117" t="e">
        <f>T37/T33</f>
        <v>#DIV/0!</v>
      </c>
      <c r="V38" s="9"/>
    </row>
    <row r="40" spans="1:22" ht="15" customHeight="1" x14ac:dyDescent="0.4">
      <c r="A40" s="35" t="s">
        <v>96</v>
      </c>
    </row>
    <row r="41" spans="1:22" ht="15" customHeight="1" x14ac:dyDescent="0.4">
      <c r="A41" s="39" t="s">
        <v>97</v>
      </c>
    </row>
  </sheetData>
  <sheetProtection insertRows="0"/>
  <protectedRanges>
    <protectedRange sqref="C6 E6 G6 I6 O6 Q6 K6 M6" name="Range2"/>
    <protectedRange sqref="A9:A13" name="Range3"/>
    <protectedRange sqref="D9:S13" name="Range4"/>
    <protectedRange sqref="B17:C17" name="Range6"/>
    <protectedRange sqref="A22:B22" name="Range7"/>
    <protectedRange sqref="D22:Q22" name="Range8"/>
    <protectedRange sqref="B26:B27" name="Range9"/>
    <protectedRange sqref="S5" name="Range10"/>
    <protectedRange sqref="D32:S32" name="Range11"/>
    <protectedRange sqref="D34:S34" name="Range12"/>
    <protectedRange sqref="R26:S26 D26:Q27" name="Range13"/>
    <protectedRange sqref="A2:A3" name="Range1_1"/>
    <protectedRange sqref="B18:C18" name="Range6_1"/>
    <protectedRange sqref="A26" name="Range9_1"/>
    <protectedRange sqref="A27" name="Range7_1"/>
    <protectedRange sqref="I2:I3 B2:B3" name="Range1"/>
  </protectedRanges>
  <mergeCells count="22">
    <mergeCell ref="E5:F5"/>
    <mergeCell ref="O6:P6"/>
    <mergeCell ref="G5:H5"/>
    <mergeCell ref="I5:J5"/>
    <mergeCell ref="O5:P5"/>
    <mergeCell ref="Q5:R5"/>
    <mergeCell ref="A1:T1"/>
    <mergeCell ref="B3:T3"/>
    <mergeCell ref="A5:A7"/>
    <mergeCell ref="B5:B7"/>
    <mergeCell ref="C5:D5"/>
    <mergeCell ref="C6:D6"/>
    <mergeCell ref="E6:F6"/>
    <mergeCell ref="G6:H6"/>
    <mergeCell ref="I6:J6"/>
    <mergeCell ref="B2:T2"/>
    <mergeCell ref="S5:T6"/>
    <mergeCell ref="Q6:R6"/>
    <mergeCell ref="K5:L5"/>
    <mergeCell ref="M5:N5"/>
    <mergeCell ref="K6:L6"/>
    <mergeCell ref="M6:N6"/>
  </mergeCells>
  <conditionalFormatting sqref="T38">
    <cfRule type="aboveAverage" priority="1"/>
    <cfRule type="cellIs" dxfId="1" priority="2" operator="greaterThan">
      <formula>-0.005</formula>
    </cfRule>
    <cfRule type="cellIs" dxfId="0" priority="3" operator="greaterThan">
      <formula>-0.005</formula>
    </cfRule>
  </conditionalFormatting>
  <pageMargins left="0.7" right="0.7" top="0.75" bottom="0.75" header="0.3" footer="0.3"/>
  <pageSetup scale="3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951923-a105-41c3-8f73-5a791303b2be">
      <UserInfo>
        <DisplayName>Hao Cheng</DisplayName>
        <AccountId>75</AccountId>
        <AccountType/>
      </UserInfo>
      <UserInfo>
        <DisplayName>Erika Bustamante</DisplayName>
        <AccountId>20</AccountId>
        <AccountType/>
      </UserInfo>
      <UserInfo>
        <DisplayName>Anita Au</DisplayName>
        <AccountId>68</AccountId>
        <AccountType/>
      </UserInfo>
      <UserInfo>
        <DisplayName>Nicole Katz</DisplayName>
        <AccountId>82</AccountId>
        <AccountType/>
      </UserInfo>
      <UserInfo>
        <DisplayName>Andres Carrasquillo</DisplayName>
        <AccountId>13</AccountId>
        <AccountType/>
      </UserInfo>
      <UserInfo>
        <DisplayName>Dorothy Le Suchkova</DisplayName>
        <AccountId>15</AccountId>
        <AccountType/>
      </UserInfo>
      <UserInfo>
        <DisplayName>SharingLinks.36d349ee-6dd1-4147-8a8a-cc7e395240c4.OrganizationEdit.720693f6-5d55-4008-bc7e-8e22c67ac244</DisplayName>
        <AccountId>71</AccountId>
        <AccountType/>
      </UserInfo>
      <UserInfo>
        <DisplayName>RECEPTION</DisplayName>
        <AccountId>131</AccountId>
        <AccountType/>
      </UserInfo>
      <UserInfo>
        <DisplayName>SharingLinks.f50b61f5-14a3-49c6-98d7-1ee2739ad1ee.Flexible.a2c75cd4-8e5e-453b-a8b4-705f9732ed28</DisplayName>
        <AccountId>132</AccountId>
        <AccountType/>
      </UserInfo>
      <UserInfo>
        <DisplayName>India Brookover</DisplayName>
        <AccountId>76</AccountId>
        <AccountType/>
      </UserInfo>
      <UserInfo>
        <DisplayName>Sloane Hewitt</DisplayName>
        <AccountId>159</AccountId>
        <AccountType/>
      </UserInfo>
      <UserInfo>
        <DisplayName>Rachel Om</DisplayName>
        <AccountId>3378</AccountId>
        <AccountType/>
      </UserInfo>
      <UserInfo>
        <DisplayName>Julia Lippe-Klein</DisplayName>
        <AccountId>16</AccountId>
        <AccountType/>
      </UserInfo>
      <UserInfo>
        <DisplayName>Judith Kim</DisplayName>
        <AccountId>116</AccountId>
        <AccountType/>
      </UserInfo>
      <UserInfo>
        <DisplayName>Tracey Kosasih</DisplayName>
        <AccountId>178</AccountId>
        <AccountType/>
      </UserInfo>
      <UserInfo>
        <DisplayName>Beatriz Valdez</DisplayName>
        <AccountId>2897</AccountId>
        <AccountType/>
      </UserInfo>
    </SharedWithUsers>
    <_ip_UnifiedCompliancePolicyUIAction xmlns="http://schemas.microsoft.com/sharepoint/v3" xsi:nil="true"/>
    <lcf76f155ced4ddcb4097134ff3c332f xmlns="254b0d3c-7ce6-439a-b1c4-089e6b61dac7">
      <Terms xmlns="http://schemas.microsoft.com/office/infopath/2007/PartnerControls"/>
    </lcf76f155ced4ddcb4097134ff3c332f>
    <_Flow_SignoffStatus xmlns="254b0d3c-7ce6-439a-b1c4-089e6b61dac7" xsi:nil="true"/>
    <TaxCatchAll xmlns="7b951923-a105-41c3-8f73-5a791303b2b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6CAD43F0E764E95E909735FCA9946" ma:contentTypeVersion="21" ma:contentTypeDescription="Create a new document." ma:contentTypeScope="" ma:versionID="ec8dcdfd5571139737e910d7f0efd853">
  <xsd:schema xmlns:xsd="http://www.w3.org/2001/XMLSchema" xmlns:xs="http://www.w3.org/2001/XMLSchema" xmlns:p="http://schemas.microsoft.com/office/2006/metadata/properties" xmlns:ns1="http://schemas.microsoft.com/sharepoint/v3" xmlns:ns2="254b0d3c-7ce6-439a-b1c4-089e6b61dac7" xmlns:ns3="7b951923-a105-41c3-8f73-5a791303b2be" targetNamespace="http://schemas.microsoft.com/office/2006/metadata/properties" ma:root="true" ma:fieldsID="b5cf6bc272c424c98188815461edbceb" ns1:_="" ns2:_="" ns3:_="">
    <xsd:import namespace="http://schemas.microsoft.com/sharepoint/v3"/>
    <xsd:import namespace="254b0d3c-7ce6-439a-b1c4-089e6b61dac7"/>
    <xsd:import namespace="7b951923-a105-41c3-8f73-5a791303b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b0d3c-7ce6-439a-b1c4-089e6b61d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92d8-d189-4dbe-9e5d-bbe89fcde1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51923-a105-41c3-8f73-5a791303b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43a978-698d-4d5c-a6ce-1b0f6325b0c5}" ma:internalName="TaxCatchAll" ma:showField="CatchAllData" ma:web="7b951923-a105-41c3-8f73-5a791303b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305F94-41AB-4B43-86BB-4DFE1277084A}">
  <ds:schemaRefs>
    <ds:schemaRef ds:uri="http://schemas.microsoft.com/office/2006/metadata/properties"/>
    <ds:schemaRef ds:uri="http://schemas.microsoft.com/office/infopath/2007/PartnerControls"/>
    <ds:schemaRef ds:uri="7b951923-a105-41c3-8f73-5a791303b2be"/>
    <ds:schemaRef ds:uri="http://schemas.microsoft.com/sharepoint/v3"/>
    <ds:schemaRef ds:uri="254b0d3c-7ce6-439a-b1c4-089e6b61dac7"/>
  </ds:schemaRefs>
</ds:datastoreItem>
</file>

<file path=customXml/itemProps2.xml><?xml version="1.0" encoding="utf-8"?>
<ds:datastoreItem xmlns:ds="http://schemas.openxmlformats.org/officeDocument/2006/customXml" ds:itemID="{E99DA612-EDE2-469F-B003-8F7000E0F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EE6FAF-4454-495E-A47F-F2E705908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4b0d3c-7ce6-439a-b1c4-089e6b61dac7"/>
    <ds:schemaRef ds:uri="7b951923-a105-41c3-8f73-5a791303b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READ ME FIRST</vt:lpstr>
      <vt:lpstr>Communitywide-Area Plan</vt:lpstr>
      <vt:lpstr>(De minimis) Quick-Build</vt:lpstr>
      <vt:lpstr>(IC) Quick-Build</vt:lpstr>
      <vt:lpstr>'(De minimis) Quick-Build'!Print_Area</vt:lpstr>
      <vt:lpstr>'(IC) Quick-Build'!Print_Area</vt:lpstr>
      <vt:lpstr>'Communitywide-Area Plan'!Print_Area</vt:lpstr>
      <vt:lpstr>'READ ME FIRST'!Print_Area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Valdez</dc:creator>
  <cp:keywords/>
  <dc:description/>
  <cp:lastModifiedBy>Guy Copes</cp:lastModifiedBy>
  <cp:revision/>
  <dcterms:created xsi:type="dcterms:W3CDTF">2023-07-26T19:37:34Z</dcterms:created>
  <dcterms:modified xsi:type="dcterms:W3CDTF">2024-07-09T23:49:56Z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0x0101008EC6CAD43F0E764E95E909735FCA9946</vt:lpwstr>
  </property>
  <property fmtid="{D5CDD505-2E9C-101B-9397-08002B2CF9AE}" pid="3" name="SCAGDepartment">
    <vt:lpwstr>33</vt:lpwstr>
  </property>
  <property fmtid="{D5CDD505-2E9C-101B-9397-08002B2CF9AE}" pid="4" name="Division">
    <vt:lpwstr>34</vt:lpwstr>
  </property>
  <property fmtid="{D5CDD505-2E9C-101B-9397-08002B2CF9AE}" pid="5" name="ApprovalType">
    <vt:lpwstr>28</vt:lpwstr>
  </property>
  <property fmtid="{D5CDD505-2E9C-101B-9397-08002B2CF9AE}" pid="6" name="_docset_NoMedatataSyncRequired">
    <vt:lpwstr>True</vt:lpwstr>
  </property>
  <property fmtid="{D5CDD505-2E9C-101B-9397-08002B2CF9AE}" pid="7" name="MediaServiceImageTags">
    <vt:lpwstr/>
  </property>
</Properties>
</file>